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飲料水ﾃﾞｰﾀｼｰﾄ" sheetId="1" r:id="rId1"/>
    <sheet name="飲料水検査票" sheetId="2" r:id="rId2"/>
    <sheet name="検査報告書ＰＣ用" sheetId="3" r:id="rId3"/>
    <sheet name="検査報告書手書き用" sheetId="4" r:id="rId4"/>
    <sheet name="一覧データシート" sheetId="5" r:id="rId5"/>
  </sheets>
  <definedNames/>
  <calcPr fullCalcOnLoad="1"/>
</workbook>
</file>

<file path=xl/sharedStrings.xml><?xml version="1.0" encoding="utf-8"?>
<sst xmlns="http://schemas.openxmlformats.org/spreadsheetml/2006/main" count="313" uniqueCount="126">
  <si>
    <t>学校名</t>
  </si>
  <si>
    <t>学校</t>
  </si>
  <si>
    <t>学校薬剤師</t>
  </si>
  <si>
    <t>検査担当者</t>
  </si>
  <si>
    <t>検査年月日</t>
  </si>
  <si>
    <t>年</t>
  </si>
  <si>
    <t>月</t>
  </si>
  <si>
    <t>日（</t>
  </si>
  <si>
    <t>分～</t>
  </si>
  <si>
    <t>時</t>
  </si>
  <si>
    <t>学校の日常検査</t>
  </si>
  <si>
    <t>日常検査：（</t>
  </si>
  <si>
    <t>）日に（</t>
  </si>
  <si>
    <t>）回実施</t>
  </si>
  <si>
    <t>実施していない</t>
  </si>
  <si>
    <t>給水施設</t>
  </si>
  <si>
    <t>外観・臭気・味</t>
  </si>
  <si>
    <t>異常あり：色（</t>
  </si>
  <si>
    <t>検水場所</t>
  </si>
  <si>
    <t>階</t>
  </si>
  <si>
    <t>遊離残留塩素</t>
  </si>
  <si>
    <t>放水時間</t>
  </si>
  <si>
    <t>分後</t>
  </si>
  <si>
    <t>・</t>
  </si>
  <si>
    <t>）</t>
  </si>
  <si>
    <t>戸外給水</t>
  </si>
  <si>
    <t>外観・臭気・味の検査は、簡易的（加熱はしない）にコップを持参し検査する。</t>
  </si>
  <si>
    <t>◎</t>
  </si>
  <si>
    <t>）　・濁り・味（塩素臭は除く）１ｹ所測定</t>
  </si>
  <si>
    <t>）曜日 午前</t>
  </si>
  <si>
    <t>校 舎 名</t>
  </si>
  <si>
    <t>検査報告書</t>
  </si>
  <si>
    <t>学校長殿</t>
  </si>
  <si>
    <t>日</t>
  </si>
  <si>
    <t>印</t>
  </si>
  <si>
    <t>考察</t>
  </si>
  <si>
    <t>遊離残留塩素未検出・異物・異臭など問題のあった場所</t>
  </si>
  <si>
    <t>問題事由</t>
  </si>
  <si>
    <t>藤沢市立</t>
  </si>
  <si>
    <t>飲料水検査票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</si>
  <si>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</si>
  <si>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</si>
  <si>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</si>
  <si>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飲 料 水 検 査</t>
  </si>
  <si>
    <t>・</t>
  </si>
  <si>
    <t>飲料水検査票データ入力シート</t>
  </si>
  <si>
    <t>検査担当者　　同じ場合は＝１</t>
  </si>
  <si>
    <t>残留塩素測定方法：</t>
  </si>
  <si>
    <t>検査担当者：</t>
  </si>
  <si>
    <t>検査担当者：養護教諭＝１　　生徒＝２　その他=3</t>
  </si>
  <si>
    <t>薄青の部分にデータを入力してください</t>
  </si>
  <si>
    <t>外観・臭気・味の検査は、簡易的（加熱はしない）にコップを持参し検査する。</t>
  </si>
  <si>
    <t>受水槽設備</t>
  </si>
  <si>
    <t>不具合無し＝１　有り＝２</t>
  </si>
  <si>
    <t>その他の給水設備が有る場合</t>
  </si>
  <si>
    <t>）</t>
  </si>
  <si>
    <t>（</t>
  </si>
  <si>
    <t>（</t>
  </si>
  <si>
    <t>（</t>
  </si>
  <si>
    <t>）</t>
  </si>
  <si>
    <t>受水槽施設</t>
  </si>
  <si>
    <t>）</t>
  </si>
  <si>
    <t>残留塩素測定方法：ＤＰＤ法</t>
  </si>
  <si>
    <t>ＤＰＤ法</t>
  </si>
  <si>
    <t>藤沢市学校薬剤師部会</t>
  </si>
  <si>
    <t>受水槽防虫網</t>
  </si>
  <si>
    <t xml:space="preserve">） </t>
  </si>
  <si>
    <t>外観</t>
  </si>
  <si>
    <t>濁り</t>
  </si>
  <si>
    <t>無し・あり</t>
  </si>
  <si>
    <t>味</t>
  </si>
  <si>
    <t>異常無・あり：色（</t>
  </si>
  <si>
    <t>異常無・あり</t>
  </si>
  <si>
    <t>（塩素臭は除く）</t>
  </si>
  <si>
    <t>受水槽防虫網</t>
  </si>
  <si>
    <t>（高置水槽等から一番遠い飲料用蛇口１ｹ所以上）</t>
  </si>
  <si>
    <t>分後</t>
  </si>
  <si>
    <t>検査日</t>
  </si>
  <si>
    <t>検査</t>
  </si>
  <si>
    <t>日常検査の実施</t>
  </si>
  <si>
    <t>外観・臭気・味の異常</t>
  </si>
  <si>
    <t>備考、または問題のあった箇所</t>
  </si>
  <si>
    <t>第一校舎</t>
  </si>
  <si>
    <t>第二校舎</t>
  </si>
  <si>
    <t>その他</t>
  </si>
  <si>
    <t>時刻</t>
  </si>
  <si>
    <t>受水槽</t>
  </si>
  <si>
    <t>防虫網の不具合</t>
  </si>
  <si>
    <t>１階</t>
  </si>
  <si>
    <t>２階</t>
  </si>
  <si>
    <t>３階</t>
  </si>
  <si>
    <t>４階</t>
  </si>
  <si>
    <t>２階</t>
  </si>
  <si>
    <t>毎日</t>
  </si>
  <si>
    <t>の不具合</t>
  </si>
  <si>
    <t>A</t>
  </si>
  <si>
    <t>B</t>
  </si>
  <si>
    <t>C</t>
  </si>
  <si>
    <t>D</t>
  </si>
  <si>
    <t>なし</t>
  </si>
  <si>
    <t>異常なし</t>
  </si>
  <si>
    <t>飲料水検査　一覧データ入力例です　ご協力お願いします。</t>
  </si>
  <si>
    <t>水漏れ</t>
  </si>
  <si>
    <t>破損</t>
  </si>
  <si>
    <t>にごり有り</t>
  </si>
  <si>
    <t>未検出</t>
  </si>
  <si>
    <t>グラウンド横で未検出</t>
  </si>
  <si>
    <t>藤沢中学校</t>
  </si>
  <si>
    <t>藤沢小学校</t>
  </si>
  <si>
    <t>１日置き</t>
  </si>
  <si>
    <t>11：50</t>
  </si>
  <si>
    <t>なし</t>
  </si>
  <si>
    <t>上は見本です。</t>
  </si>
  <si>
    <t>center@fujiyaku.org</t>
  </si>
  <si>
    <t>薬事センター事務局</t>
  </si>
  <si>
    <t>mg/L</t>
  </si>
  <si>
    <t>検査方法：ＤＰＤ法により遊離残留塩素を測定する。測定にあたってはＤＰＤ試薬を用い放水後直ちに採水して呈色をみる。不検出の場合は、遊離残留塩素が0.1mg/L以上を検出するまでの放水時間（分単位）を測定する。</t>
  </si>
  <si>
    <t>検査方法：ＤＰＤ法により遊離残留塩素を測定する。測定にあたってはＤＰＤ試薬を用い放水後直ちに採水して呈色をみる。不検出の場合は、遊離残留塩素が0.1mg/L以上を検出するまでの放水時間（分単位）を測定する。</t>
  </si>
  <si>
    <t>校舎内の飲料用蛇口からの最終遊離残留塩素濃度（mg/L）</t>
  </si>
  <si>
    <t>(mg/L)</t>
  </si>
  <si>
    <t>令和</t>
  </si>
  <si>
    <t>3階</t>
  </si>
  <si>
    <t>4階</t>
  </si>
  <si>
    <t>2024年度　飲料水検査　一覧データ入力欄です。</t>
  </si>
  <si>
    <t>2024</t>
  </si>
  <si>
    <t>2024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</si>
</sst>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##"/>
    <numFmt numFmtId="178" formatCode="0.0_ "/>
    <numFmt numFmtId="179" formatCode="0_ "/>
    <numFmt numFmtId="180" formatCode="#,##0.0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u val="single"/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u val="single"/>
      <sz val="16"/>
      <name val="ＭＳ 明朝"/>
      <family val="1"/>
    </font>
    <font>
      <sz val="14"/>
      <name val="ＭＳ 明朝"/>
      <family val="1"/>
    </font>
    <font>
      <i/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Arial Unicode MS"/>
      <family val="3"/>
    </font>
    <font>
      <sz val="16"/>
      <name val="Arial Unicode MS"/>
      <family val="3"/>
    </font>
    <font>
      <sz val="11"/>
      <name val="Arial Unicode MS"/>
      <family val="3"/>
    </font>
    <font>
      <sz val="10"/>
      <name val="Arial Unicode MS"/>
      <family val="3"/>
    </font>
    <font>
      <sz val="11"/>
      <color indexed="14"/>
      <name val="ＭＳ Ｐゴシック"/>
      <family val="3"/>
    </font>
    <font>
      <sz val="11"/>
      <color indexed="14"/>
      <name val="ＭＳ 明朝"/>
      <family val="1"/>
    </font>
    <font>
      <b/>
      <sz val="11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ashDot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ashDot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77" fontId="2" fillId="0" borderId="6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4" fillId="0" borderId="1" xfId="0" applyNumberFormat="1" applyFont="1" applyBorder="1" applyAlignment="1">
      <alignment horizontal="center" vertical="center" shrinkToFit="1"/>
    </xf>
    <xf numFmtId="180" fontId="4" fillId="0" borderId="1" xfId="0" applyNumberFormat="1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left" vertical="center" shrinkToFit="1"/>
    </xf>
    <xf numFmtId="177" fontId="4" fillId="0" borderId="17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horizontal="left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177" fontId="2" fillId="0" borderId="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12" fillId="0" borderId="3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56" fontId="20" fillId="0" borderId="27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32" fontId="20" fillId="0" borderId="27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top" wrapText="1"/>
    </xf>
    <xf numFmtId="0" fontId="19" fillId="3" borderId="2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56" fontId="20" fillId="4" borderId="27" xfId="0" applyNumberFormat="1" applyFont="1" applyFill="1" applyBorder="1" applyAlignment="1">
      <alignment horizontal="center" vertical="center"/>
    </xf>
    <xf numFmtId="49" fontId="20" fillId="4" borderId="27" xfId="0" applyNumberFormat="1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49" fontId="26" fillId="4" borderId="27" xfId="0" applyNumberFormat="1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15" xfId="0" applyFont="1" applyBorder="1" applyAlignment="1">
      <alignment vertical="center"/>
    </xf>
    <xf numFmtId="0" fontId="29" fillId="0" borderId="0" xfId="0" applyFont="1" applyAlignment="1">
      <alignment/>
    </xf>
    <xf numFmtId="179" fontId="2" fillId="5" borderId="11" xfId="0" applyNumberFormat="1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left" vertical="center" shrinkToFit="1"/>
    </xf>
    <xf numFmtId="0" fontId="19" fillId="0" borderId="5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distributed" vertical="center"/>
    </xf>
    <xf numFmtId="177" fontId="2" fillId="0" borderId="7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177" fontId="24" fillId="0" borderId="5" xfId="0" applyNumberFormat="1" applyFont="1" applyFill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77" fontId="14" fillId="0" borderId="14" xfId="0" applyNumberFormat="1" applyFont="1" applyFill="1" applyBorder="1" applyAlignment="1">
      <alignment horizontal="center" vertical="center" shrinkToFit="1"/>
    </xf>
    <xf numFmtId="177" fontId="14" fillId="0" borderId="3" xfId="0" applyNumberFormat="1" applyFont="1" applyFill="1" applyBorder="1" applyAlignment="1">
      <alignment horizontal="center" vertical="center" shrinkToFit="1"/>
    </xf>
    <xf numFmtId="177" fontId="14" fillId="0" borderId="4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177" fontId="11" fillId="0" borderId="40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14" fillId="0" borderId="15" xfId="0" applyNumberFormat="1" applyFont="1" applyBorder="1" applyAlignment="1">
      <alignment horizontal="center" vertical="center" shrinkToFit="1"/>
    </xf>
    <xf numFmtId="177" fontId="14" fillId="0" borderId="5" xfId="0" applyNumberFormat="1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left" vertical="center" shrinkToFit="1"/>
    </xf>
    <xf numFmtId="177" fontId="11" fillId="0" borderId="5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left" vertical="center" shrinkToFit="1"/>
    </xf>
    <xf numFmtId="177" fontId="2" fillId="0" borderId="8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177" fontId="2" fillId="0" borderId="3" xfId="0" applyNumberFormat="1" applyFont="1" applyBorder="1" applyAlignment="1">
      <alignment horizontal="left" vertical="center" shrinkToFit="1"/>
    </xf>
    <xf numFmtId="177" fontId="2" fillId="0" borderId="4" xfId="0" applyNumberFormat="1" applyFont="1" applyBorder="1" applyAlignment="1">
      <alignment horizontal="left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>
      <alignment horizontal="center" vertical="center" shrinkToFit="1"/>
    </xf>
    <xf numFmtId="177" fontId="12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177" fontId="2" fillId="0" borderId="36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7" fontId="12" fillId="0" borderId="3" xfId="0" applyNumberFormat="1" applyFont="1" applyBorder="1" applyAlignment="1">
      <alignment horizontal="center" vertical="center" shrinkToFit="1"/>
    </xf>
    <xf numFmtId="180" fontId="12" fillId="0" borderId="15" xfId="0" applyNumberFormat="1" applyFont="1" applyBorder="1" applyAlignment="1">
      <alignment horizontal="center" vertical="center" shrinkToFit="1"/>
    </xf>
    <xf numFmtId="180" fontId="12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 shrinkToFit="1"/>
    </xf>
    <xf numFmtId="180" fontId="2" fillId="0" borderId="1" xfId="0" applyNumberFormat="1" applyFont="1" applyBorder="1" applyAlignment="1">
      <alignment horizontal="center" vertical="center" shrinkToFit="1"/>
    </xf>
    <xf numFmtId="180" fontId="4" fillId="0" borderId="5" xfId="0" applyNumberFormat="1" applyFont="1" applyBorder="1" applyAlignment="1">
      <alignment horizontal="center" vertical="center" shrinkToFit="1"/>
    </xf>
    <xf numFmtId="180" fontId="4" fillId="0" borderId="1" xfId="0" applyNumberFormat="1" applyFont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" xfId="0" applyNumberFormat="1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Fill="1" applyBorder="1" applyAlignment="1">
      <alignment horizontal="distributed" vertical="center" wrapText="1"/>
    </xf>
    <xf numFmtId="177" fontId="2" fillId="0" borderId="7" xfId="0" applyNumberFormat="1" applyFont="1" applyFill="1" applyBorder="1" applyAlignment="1">
      <alignment horizontal="distributed" vertical="center" wrapText="1"/>
    </xf>
    <xf numFmtId="177" fontId="2" fillId="0" borderId="8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2" fillId="0" borderId="4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left" vertical="top" wrapText="1"/>
    </xf>
    <xf numFmtId="177" fontId="4" fillId="0" borderId="7" xfId="0" applyNumberFormat="1" applyFont="1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left" vertical="top" wrapText="1"/>
    </xf>
    <xf numFmtId="177" fontId="4" fillId="0" borderId="10" xfId="0" applyNumberFormat="1" applyFont="1" applyBorder="1" applyAlignment="1">
      <alignment horizontal="left" vertical="top" wrapText="1"/>
    </xf>
    <xf numFmtId="177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176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/>
    </xf>
    <xf numFmtId="176" fontId="15" fillId="0" borderId="3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9" fillId="0" borderId="1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6" borderId="0" xfId="0" applyFill="1" applyAlignment="1">
      <alignment horizontal="center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wrapText="1"/>
    </xf>
    <xf numFmtId="0" fontId="19" fillId="3" borderId="41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1" fillId="3" borderId="3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3" borderId="1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C5" sqref="C5:M5"/>
    </sheetView>
  </sheetViews>
  <sheetFormatPr defaultColWidth="9.00390625" defaultRowHeight="13.5"/>
  <cols>
    <col min="1" max="1" width="5.00390625" style="0" customWidth="1"/>
    <col min="2" max="2" width="9.625" style="0" customWidth="1"/>
    <col min="3" max="3" width="5.50390625" style="0" customWidth="1"/>
    <col min="4" max="4" width="4.625" style="0" customWidth="1"/>
    <col min="5" max="5" width="2.75390625" style="0" customWidth="1"/>
    <col min="6" max="6" width="4.50390625" style="0" customWidth="1"/>
    <col min="7" max="7" width="2.875" style="0" customWidth="1"/>
    <col min="8" max="8" width="2.625" style="0" customWidth="1"/>
    <col min="9" max="9" width="6.375" style="0" customWidth="1"/>
    <col min="10" max="10" width="5.75390625" style="0" customWidth="1"/>
    <col min="11" max="11" width="4.00390625" style="0" customWidth="1"/>
    <col min="12" max="12" width="1.00390625" style="0" customWidth="1"/>
    <col min="13" max="13" width="9.375" style="0" customWidth="1"/>
    <col min="14" max="14" width="5.50390625" style="0" customWidth="1"/>
    <col min="15" max="15" width="1.75390625" style="0" hidden="1" customWidth="1"/>
    <col min="16" max="16" width="3.00390625" style="0" customWidth="1"/>
    <col min="17" max="17" width="2.625" style="0" customWidth="1"/>
    <col min="18" max="18" width="5.875" style="0" customWidth="1"/>
    <col min="19" max="19" width="6.25390625" style="0" customWidth="1"/>
    <col min="20" max="20" width="5.75390625" style="0" customWidth="1"/>
    <col min="21" max="21" width="5.50390625" style="0" customWidth="1"/>
  </cols>
  <sheetData>
    <row r="1" spans="1:19" ht="41.25" customHeight="1">
      <c r="A1" s="128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38" t="s">
        <v>50</v>
      </c>
      <c r="O1" s="138"/>
      <c r="P1" s="138"/>
      <c r="Q1" s="138"/>
      <c r="R1" s="138"/>
      <c r="S1" s="138"/>
    </row>
    <row r="2" spans="1:19" ht="33.75" customHeight="1">
      <c r="A2" s="121" t="s">
        <v>0</v>
      </c>
      <c r="B2" s="122"/>
      <c r="C2" s="134" t="s">
        <v>38</v>
      </c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93" t="s">
        <v>1</v>
      </c>
      <c r="R2" s="194"/>
      <c r="S2" s="194"/>
    </row>
    <row r="3" spans="1:19" ht="46.5" customHeight="1">
      <c r="A3" s="121" t="s">
        <v>2</v>
      </c>
      <c r="B3" s="123"/>
      <c r="C3" s="162"/>
      <c r="D3" s="163"/>
      <c r="E3" s="163"/>
      <c r="F3" s="163"/>
      <c r="G3" s="163"/>
      <c r="H3" s="163"/>
      <c r="I3" s="163"/>
      <c r="J3" s="164"/>
      <c r="K3" s="195" t="s">
        <v>46</v>
      </c>
      <c r="L3" s="196"/>
      <c r="M3" s="197"/>
      <c r="N3" s="198"/>
      <c r="O3" s="199"/>
      <c r="P3" s="199"/>
      <c r="Q3" s="199"/>
      <c r="R3" s="199"/>
      <c r="S3" s="200"/>
    </row>
    <row r="4" spans="1:21" ht="30" customHeight="1">
      <c r="A4" s="121" t="s">
        <v>4</v>
      </c>
      <c r="B4" s="123"/>
      <c r="C4" s="114" t="s">
        <v>120</v>
      </c>
      <c r="D4" s="116">
        <v>6</v>
      </c>
      <c r="E4" s="41" t="s">
        <v>5</v>
      </c>
      <c r="F4" s="42"/>
      <c r="G4" s="41" t="s">
        <v>6</v>
      </c>
      <c r="H4" s="42"/>
      <c r="I4" s="41" t="s">
        <v>7</v>
      </c>
      <c r="J4" s="42"/>
      <c r="K4" s="151" t="s">
        <v>29</v>
      </c>
      <c r="L4" s="151"/>
      <c r="M4" s="151"/>
      <c r="N4" s="201"/>
      <c r="O4" s="201"/>
      <c r="P4" s="43" t="s">
        <v>9</v>
      </c>
      <c r="Q4" s="201"/>
      <c r="R4" s="201"/>
      <c r="S4" s="12" t="s">
        <v>8</v>
      </c>
      <c r="T4" s="113"/>
      <c r="U4" s="113"/>
    </row>
    <row r="5" spans="1:19" ht="23.25" customHeight="1">
      <c r="A5" s="118" t="s">
        <v>10</v>
      </c>
      <c r="B5" s="119"/>
      <c r="C5" s="129" t="s">
        <v>62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38"/>
      <c r="O5" s="38"/>
      <c r="P5" s="131"/>
      <c r="Q5" s="132"/>
      <c r="R5" s="133"/>
      <c r="S5" s="39"/>
    </row>
    <row r="6" spans="1:27" ht="19.5" customHeight="1">
      <c r="A6" s="158"/>
      <c r="B6" s="159"/>
      <c r="C6" s="188" t="s">
        <v>11</v>
      </c>
      <c r="D6" s="189"/>
      <c r="E6" s="189"/>
      <c r="F6" s="165"/>
      <c r="G6" s="166"/>
      <c r="H6" s="167" t="s">
        <v>12</v>
      </c>
      <c r="I6" s="167"/>
      <c r="J6" s="44"/>
      <c r="K6" s="167" t="s">
        <v>13</v>
      </c>
      <c r="L6" s="167"/>
      <c r="M6" s="167"/>
      <c r="N6" s="11" t="s">
        <v>44</v>
      </c>
      <c r="O6" s="167" t="s">
        <v>14</v>
      </c>
      <c r="P6" s="167"/>
      <c r="Q6" s="167"/>
      <c r="R6" s="167"/>
      <c r="S6" s="192"/>
      <c r="AA6" s="115"/>
    </row>
    <row r="7" spans="1:19" ht="19.5" customHeight="1">
      <c r="A7" s="160"/>
      <c r="B7" s="161"/>
      <c r="C7" s="190" t="s">
        <v>49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45"/>
      <c r="O7" s="40"/>
      <c r="P7" s="124"/>
      <c r="Q7" s="125"/>
      <c r="R7" s="125"/>
      <c r="S7" s="120"/>
    </row>
    <row r="8" spans="1:19" ht="27.75" customHeight="1">
      <c r="A8" s="144" t="s">
        <v>15</v>
      </c>
      <c r="B8" s="145"/>
      <c r="C8" s="152" t="s">
        <v>52</v>
      </c>
      <c r="D8" s="153"/>
      <c r="E8" s="154"/>
      <c r="F8" s="155" t="s">
        <v>53</v>
      </c>
      <c r="G8" s="155"/>
      <c r="H8" s="155"/>
      <c r="I8" s="155"/>
      <c r="J8" s="155"/>
      <c r="K8" s="77"/>
      <c r="L8" s="76"/>
      <c r="M8" s="76" t="s">
        <v>57</v>
      </c>
      <c r="N8" s="157"/>
      <c r="O8" s="157"/>
      <c r="P8" s="157"/>
      <c r="Q8" s="157"/>
      <c r="R8" s="157"/>
      <c r="S8" s="78" t="s">
        <v>61</v>
      </c>
    </row>
    <row r="9" spans="1:19" ht="27.75" customHeight="1">
      <c r="A9" s="146"/>
      <c r="B9" s="147"/>
      <c r="C9" s="139" t="s">
        <v>74</v>
      </c>
      <c r="D9" s="140"/>
      <c r="E9" s="137"/>
      <c r="F9" s="170" t="s">
        <v>53</v>
      </c>
      <c r="G9" s="170"/>
      <c r="H9" s="170"/>
      <c r="I9" s="170"/>
      <c r="J9" s="170"/>
      <c r="K9" s="79"/>
      <c r="L9" s="80"/>
      <c r="M9" s="81" t="s">
        <v>58</v>
      </c>
      <c r="N9" s="141"/>
      <c r="O9" s="142"/>
      <c r="P9" s="142"/>
      <c r="Q9" s="142"/>
      <c r="R9" s="143"/>
      <c r="S9" s="82" t="s">
        <v>24</v>
      </c>
    </row>
    <row r="10" spans="1:19" ht="18" customHeight="1">
      <c r="A10" s="148"/>
      <c r="B10" s="149"/>
      <c r="C10" s="150" t="s">
        <v>54</v>
      </c>
      <c r="D10" s="151"/>
      <c r="E10" s="151"/>
      <c r="F10" s="151"/>
      <c r="G10" s="151"/>
      <c r="H10" s="151"/>
      <c r="I10" s="151"/>
      <c r="J10" s="151"/>
      <c r="K10" s="151"/>
      <c r="L10" s="62"/>
      <c r="M10" s="5" t="s">
        <v>56</v>
      </c>
      <c r="N10" s="156"/>
      <c r="O10" s="156"/>
      <c r="P10" s="156"/>
      <c r="Q10" s="156"/>
      <c r="R10" s="156"/>
      <c r="S10" s="6" t="s">
        <v>55</v>
      </c>
    </row>
    <row r="11" spans="1:19" ht="33" customHeight="1">
      <c r="A11" s="121" t="s">
        <v>16</v>
      </c>
      <c r="B11" s="123"/>
      <c r="C11" s="150" t="s">
        <v>17</v>
      </c>
      <c r="D11" s="151"/>
      <c r="E11" s="151"/>
      <c r="F11" s="151"/>
      <c r="G11" s="185"/>
      <c r="H11" s="186"/>
      <c r="I11" s="151" t="s">
        <v>28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87"/>
    </row>
    <row r="12" spans="1:19" ht="34.5" customHeight="1">
      <c r="A12" s="176" t="s">
        <v>30</v>
      </c>
      <c r="B12" s="176"/>
      <c r="C12" s="126"/>
      <c r="D12" s="156"/>
      <c r="E12" s="156"/>
      <c r="F12" s="156"/>
      <c r="G12" s="127"/>
      <c r="H12" s="181" t="s">
        <v>75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</row>
    <row r="13" spans="1:19" ht="24.75" customHeight="1">
      <c r="A13" s="168" t="s">
        <v>18</v>
      </c>
      <c r="B13" s="169"/>
      <c r="C13" s="173">
        <v>1</v>
      </c>
      <c r="D13" s="174"/>
      <c r="E13" s="35"/>
      <c r="F13" s="8" t="s">
        <v>19</v>
      </c>
      <c r="G13" s="173">
        <v>2</v>
      </c>
      <c r="H13" s="174"/>
      <c r="I13" s="174"/>
      <c r="J13" s="2" t="s">
        <v>19</v>
      </c>
      <c r="K13" s="173">
        <v>3</v>
      </c>
      <c r="L13" s="174"/>
      <c r="M13" s="174"/>
      <c r="N13" s="177" t="s">
        <v>19</v>
      </c>
      <c r="O13" s="178"/>
      <c r="P13" s="173">
        <v>4</v>
      </c>
      <c r="Q13" s="174"/>
      <c r="R13" s="174"/>
      <c r="S13" s="2" t="s">
        <v>19</v>
      </c>
    </row>
    <row r="14" spans="1:19" ht="24.75" customHeight="1">
      <c r="A14" s="121" t="s">
        <v>20</v>
      </c>
      <c r="B14" s="123"/>
      <c r="C14" s="171"/>
      <c r="D14" s="172"/>
      <c r="E14" s="179" t="s">
        <v>115</v>
      </c>
      <c r="F14" s="179"/>
      <c r="G14" s="171"/>
      <c r="H14" s="175"/>
      <c r="I14" s="172"/>
      <c r="J14" s="9"/>
      <c r="K14" s="171"/>
      <c r="L14" s="175"/>
      <c r="M14" s="172"/>
      <c r="N14" s="179" t="s">
        <v>115</v>
      </c>
      <c r="O14" s="180"/>
      <c r="P14" s="171"/>
      <c r="Q14" s="175"/>
      <c r="R14" s="172"/>
      <c r="S14" s="9" t="s">
        <v>115</v>
      </c>
    </row>
    <row r="15" spans="1:19" ht="24.75" customHeight="1">
      <c r="A15" s="168" t="s">
        <v>21</v>
      </c>
      <c r="B15" s="169"/>
      <c r="C15" s="171"/>
      <c r="D15" s="172"/>
      <c r="E15" s="177" t="s">
        <v>22</v>
      </c>
      <c r="F15" s="178"/>
      <c r="G15" s="171"/>
      <c r="H15" s="175"/>
      <c r="I15" s="172"/>
      <c r="J15" s="3" t="s">
        <v>76</v>
      </c>
      <c r="K15" s="171"/>
      <c r="L15" s="175"/>
      <c r="M15" s="172"/>
      <c r="N15" s="177" t="s">
        <v>22</v>
      </c>
      <c r="O15" s="178"/>
      <c r="P15" s="171"/>
      <c r="Q15" s="175"/>
      <c r="R15" s="172"/>
      <c r="S15" s="3" t="s">
        <v>22</v>
      </c>
    </row>
    <row r="16" spans="1:19" ht="34.5" customHeight="1">
      <c r="A16" s="176" t="s">
        <v>30</v>
      </c>
      <c r="B16" s="176"/>
      <c r="C16" s="126"/>
      <c r="D16" s="156"/>
      <c r="E16" s="156"/>
      <c r="F16" s="156"/>
      <c r="G16" s="127"/>
      <c r="H16" s="181" t="s">
        <v>75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</row>
    <row r="17" spans="1:19" ht="24.75" customHeight="1">
      <c r="A17" s="168" t="s">
        <v>18</v>
      </c>
      <c r="B17" s="169"/>
      <c r="C17" s="173">
        <v>1</v>
      </c>
      <c r="D17" s="174"/>
      <c r="E17" s="35"/>
      <c r="F17" s="8" t="s">
        <v>19</v>
      </c>
      <c r="G17" s="173">
        <v>2</v>
      </c>
      <c r="H17" s="174"/>
      <c r="I17" s="174"/>
      <c r="J17" s="2" t="s">
        <v>19</v>
      </c>
      <c r="K17" s="173">
        <v>3</v>
      </c>
      <c r="L17" s="174"/>
      <c r="M17" s="174"/>
      <c r="N17" s="177" t="s">
        <v>19</v>
      </c>
      <c r="O17" s="178"/>
      <c r="P17" s="173">
        <v>4</v>
      </c>
      <c r="Q17" s="174"/>
      <c r="R17" s="174"/>
      <c r="S17" s="2" t="s">
        <v>19</v>
      </c>
    </row>
    <row r="18" spans="1:19" ht="24.75" customHeight="1">
      <c r="A18" s="121" t="s">
        <v>20</v>
      </c>
      <c r="B18" s="123"/>
      <c r="C18" s="171"/>
      <c r="D18" s="172"/>
      <c r="E18" s="179" t="s">
        <v>115</v>
      </c>
      <c r="F18" s="179"/>
      <c r="G18" s="171"/>
      <c r="H18" s="175"/>
      <c r="I18" s="172"/>
      <c r="J18" s="9" t="s">
        <v>115</v>
      </c>
      <c r="K18" s="171"/>
      <c r="L18" s="175"/>
      <c r="M18" s="172"/>
      <c r="N18" s="179" t="s">
        <v>115</v>
      </c>
      <c r="O18" s="180"/>
      <c r="P18" s="171"/>
      <c r="Q18" s="175"/>
      <c r="R18" s="172"/>
      <c r="S18" s="9" t="s">
        <v>115</v>
      </c>
    </row>
    <row r="19" spans="1:19" ht="24.75" customHeight="1">
      <c r="A19" s="168" t="s">
        <v>21</v>
      </c>
      <c r="B19" s="169"/>
      <c r="C19" s="171"/>
      <c r="D19" s="172"/>
      <c r="E19" s="177" t="s">
        <v>22</v>
      </c>
      <c r="F19" s="178"/>
      <c r="G19" s="171"/>
      <c r="H19" s="175"/>
      <c r="I19" s="172"/>
      <c r="J19" s="3" t="s">
        <v>22</v>
      </c>
      <c r="K19" s="171"/>
      <c r="L19" s="175"/>
      <c r="M19" s="172"/>
      <c r="N19" s="177" t="s">
        <v>22</v>
      </c>
      <c r="O19" s="178"/>
      <c r="P19" s="171"/>
      <c r="Q19" s="175"/>
      <c r="R19" s="172"/>
      <c r="S19" s="3" t="s">
        <v>22</v>
      </c>
    </row>
    <row r="20" spans="1:19" ht="34.5" customHeight="1">
      <c r="A20" s="176" t="s">
        <v>25</v>
      </c>
      <c r="B20" s="176"/>
      <c r="C20" s="7"/>
      <c r="D20" s="7"/>
      <c r="E20" s="7"/>
      <c r="F20" s="7"/>
      <c r="G20" s="7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</row>
    <row r="21" spans="1:19" ht="24.75" customHeight="1">
      <c r="A21" s="168" t="s">
        <v>18</v>
      </c>
      <c r="B21" s="169"/>
      <c r="C21" s="182"/>
      <c r="D21" s="183"/>
      <c r="E21" s="183"/>
      <c r="F21" s="184"/>
      <c r="G21" s="182"/>
      <c r="H21" s="183"/>
      <c r="I21" s="183"/>
      <c r="J21" s="184"/>
      <c r="K21" s="182"/>
      <c r="L21" s="183"/>
      <c r="M21" s="183"/>
      <c r="N21" s="183"/>
      <c r="O21" s="184"/>
      <c r="P21" s="182"/>
      <c r="Q21" s="183"/>
      <c r="R21" s="183"/>
      <c r="S21" s="184"/>
    </row>
    <row r="22" spans="1:19" ht="24.75" customHeight="1">
      <c r="A22" s="121" t="s">
        <v>20</v>
      </c>
      <c r="B22" s="123"/>
      <c r="C22" s="171"/>
      <c r="D22" s="172"/>
      <c r="E22" s="179" t="s">
        <v>115</v>
      </c>
      <c r="F22" s="179"/>
      <c r="G22" s="171"/>
      <c r="H22" s="175"/>
      <c r="I22" s="172"/>
      <c r="J22" s="9" t="s">
        <v>115</v>
      </c>
      <c r="K22" s="171"/>
      <c r="L22" s="175"/>
      <c r="M22" s="172"/>
      <c r="N22" s="179" t="s">
        <v>115</v>
      </c>
      <c r="O22" s="180"/>
      <c r="P22" s="171"/>
      <c r="Q22" s="175"/>
      <c r="R22" s="172"/>
      <c r="S22" s="9" t="s">
        <v>115</v>
      </c>
    </row>
    <row r="23" spans="1:19" ht="24.75" customHeight="1">
      <c r="A23" s="168" t="s">
        <v>21</v>
      </c>
      <c r="B23" s="169"/>
      <c r="C23" s="171"/>
      <c r="D23" s="172"/>
      <c r="E23" s="177" t="s">
        <v>22</v>
      </c>
      <c r="F23" s="178"/>
      <c r="G23" s="171"/>
      <c r="H23" s="175"/>
      <c r="I23" s="172"/>
      <c r="J23" s="3" t="s">
        <v>22</v>
      </c>
      <c r="K23" s="171"/>
      <c r="L23" s="175"/>
      <c r="M23" s="172"/>
      <c r="N23" s="177" t="s">
        <v>22</v>
      </c>
      <c r="O23" s="178"/>
      <c r="P23" s="171"/>
      <c r="Q23" s="175"/>
      <c r="R23" s="172"/>
      <c r="S23" s="3" t="s">
        <v>22</v>
      </c>
    </row>
  </sheetData>
  <mergeCells count="104">
    <mergeCell ref="C6:E6"/>
    <mergeCell ref="C7:M7"/>
    <mergeCell ref="O6:S6"/>
    <mergeCell ref="Q2:S2"/>
    <mergeCell ref="K3:M3"/>
    <mergeCell ref="N3:S3"/>
    <mergeCell ref="K4:M4"/>
    <mergeCell ref="N4:O4"/>
    <mergeCell ref="Q4:R4"/>
    <mergeCell ref="P13:R13"/>
    <mergeCell ref="C12:G12"/>
    <mergeCell ref="G13:I13"/>
    <mergeCell ref="C13:D13"/>
    <mergeCell ref="N13:O13"/>
    <mergeCell ref="K13:M13"/>
    <mergeCell ref="C11:F11"/>
    <mergeCell ref="G11:H11"/>
    <mergeCell ref="I11:S11"/>
    <mergeCell ref="H12:S12"/>
    <mergeCell ref="N17:O17"/>
    <mergeCell ref="H16:S16"/>
    <mergeCell ref="P15:R15"/>
    <mergeCell ref="P17:R17"/>
    <mergeCell ref="K17:M17"/>
    <mergeCell ref="N15:O15"/>
    <mergeCell ref="P14:R14"/>
    <mergeCell ref="C15:D15"/>
    <mergeCell ref="G15:I15"/>
    <mergeCell ref="K15:M15"/>
    <mergeCell ref="E15:F15"/>
    <mergeCell ref="E14:F14"/>
    <mergeCell ref="K14:M14"/>
    <mergeCell ref="N14:O14"/>
    <mergeCell ref="P18:R18"/>
    <mergeCell ref="C18:D18"/>
    <mergeCell ref="E18:F18"/>
    <mergeCell ref="N19:O19"/>
    <mergeCell ref="P19:R19"/>
    <mergeCell ref="G19:I19"/>
    <mergeCell ref="C19:D19"/>
    <mergeCell ref="N18:O18"/>
    <mergeCell ref="G18:I18"/>
    <mergeCell ref="K18:M18"/>
    <mergeCell ref="E19:F19"/>
    <mergeCell ref="E22:F22"/>
    <mergeCell ref="K19:M19"/>
    <mergeCell ref="K22:M22"/>
    <mergeCell ref="H20:S20"/>
    <mergeCell ref="P21:S21"/>
    <mergeCell ref="G22:I22"/>
    <mergeCell ref="C21:F21"/>
    <mergeCell ref="G21:J21"/>
    <mergeCell ref="K21:O21"/>
    <mergeCell ref="P23:R23"/>
    <mergeCell ref="N22:O22"/>
    <mergeCell ref="P22:R22"/>
    <mergeCell ref="N23:O23"/>
    <mergeCell ref="K23:M23"/>
    <mergeCell ref="C22:D22"/>
    <mergeCell ref="C23:D23"/>
    <mergeCell ref="A23:B23"/>
    <mergeCell ref="A22:B22"/>
    <mergeCell ref="E23:F23"/>
    <mergeCell ref="G23:I23"/>
    <mergeCell ref="A20:B20"/>
    <mergeCell ref="A15:B15"/>
    <mergeCell ref="A16:B16"/>
    <mergeCell ref="A17:B17"/>
    <mergeCell ref="A19:B19"/>
    <mergeCell ref="A18:B18"/>
    <mergeCell ref="A21:B21"/>
    <mergeCell ref="F9:J9"/>
    <mergeCell ref="A11:B11"/>
    <mergeCell ref="C14:D14"/>
    <mergeCell ref="G17:I17"/>
    <mergeCell ref="G14:I14"/>
    <mergeCell ref="A12:B12"/>
    <mergeCell ref="C17:D17"/>
    <mergeCell ref="A13:B13"/>
    <mergeCell ref="A14:B14"/>
    <mergeCell ref="C16:G16"/>
    <mergeCell ref="P7:S7"/>
    <mergeCell ref="A2:B2"/>
    <mergeCell ref="A3:B3"/>
    <mergeCell ref="A4:B4"/>
    <mergeCell ref="A5:B7"/>
    <mergeCell ref="C3:J3"/>
    <mergeCell ref="F6:G6"/>
    <mergeCell ref="H6:I6"/>
    <mergeCell ref="K6:M6"/>
    <mergeCell ref="N1:S1"/>
    <mergeCell ref="A1:M1"/>
    <mergeCell ref="C5:M5"/>
    <mergeCell ref="P5:R5"/>
    <mergeCell ref="C2:E2"/>
    <mergeCell ref="F2:P2"/>
    <mergeCell ref="N9:R9"/>
    <mergeCell ref="A8:B10"/>
    <mergeCell ref="C10:K10"/>
    <mergeCell ref="C8:E8"/>
    <mergeCell ref="F8:J8"/>
    <mergeCell ref="N10:R10"/>
    <mergeCell ref="N8:R8"/>
    <mergeCell ref="C9:E9"/>
  </mergeCells>
  <printOptions/>
  <pageMargins left="0.55" right="0.41" top="0.53" bottom="0.35" header="0.36" footer="0.27"/>
  <pageSetup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28" sqref="A28"/>
    </sheetView>
  </sheetViews>
  <sheetFormatPr defaultColWidth="9.00390625" defaultRowHeight="13.5"/>
  <cols>
    <col min="1" max="1" width="5.00390625" style="0" customWidth="1"/>
    <col min="2" max="2" width="9.625" style="0" customWidth="1"/>
    <col min="3" max="3" width="5.50390625" style="0" customWidth="1"/>
    <col min="4" max="4" width="3.625" style="0" customWidth="1"/>
    <col min="5" max="5" width="2.75390625" style="0" customWidth="1"/>
    <col min="6" max="6" width="3.25390625" style="0" customWidth="1"/>
    <col min="7" max="8" width="2.875" style="0" customWidth="1"/>
    <col min="9" max="10" width="5.00390625" style="0" customWidth="1"/>
    <col min="11" max="11" width="4.00390625" style="0" customWidth="1"/>
    <col min="12" max="12" width="1.00390625" style="0" customWidth="1"/>
    <col min="13" max="13" width="5.75390625" style="0" customWidth="1"/>
    <col min="14" max="14" width="5.50390625" style="0" customWidth="1"/>
    <col min="15" max="15" width="1.75390625" style="0" hidden="1" customWidth="1"/>
    <col min="16" max="16" width="3.00390625" style="0" customWidth="1"/>
    <col min="17" max="17" width="2.625" style="0" customWidth="1"/>
    <col min="18" max="18" width="4.50390625" style="0" customWidth="1"/>
    <col min="19" max="19" width="5.00390625" style="0" customWidth="1"/>
  </cols>
  <sheetData>
    <row r="1" spans="1:19" ht="41.25" customHeight="1">
      <c r="A1" s="1"/>
      <c r="B1" s="1"/>
      <c r="C1" s="1"/>
      <c r="D1" s="275" t="s">
        <v>39</v>
      </c>
      <c r="E1" s="275"/>
      <c r="F1" s="275"/>
      <c r="G1" s="275"/>
      <c r="H1" s="275"/>
      <c r="I1" s="275"/>
      <c r="J1" s="275"/>
      <c r="K1" s="275"/>
      <c r="L1" s="275"/>
      <c r="M1" s="275"/>
      <c r="N1" s="1"/>
      <c r="O1" s="1"/>
      <c r="P1" s="1"/>
      <c r="Q1" s="1"/>
      <c r="R1" s="1"/>
      <c r="S1" s="1"/>
    </row>
    <row r="2" spans="1:19" ht="40.5" customHeight="1">
      <c r="A2" s="265" t="s">
        <v>0</v>
      </c>
      <c r="B2" s="267"/>
      <c r="C2" s="214" t="s">
        <v>38</v>
      </c>
      <c r="D2" s="215"/>
      <c r="E2" s="215"/>
      <c r="F2" s="216">
        <f>'飲料水ﾃﾞｰﾀｼｰﾄ'!F2:P2</f>
        <v>0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24" t="s">
        <v>1</v>
      </c>
      <c r="R2" s="225"/>
      <c r="S2" s="225"/>
    </row>
    <row r="3" spans="1:19" ht="30.75" customHeight="1">
      <c r="A3" s="265" t="s">
        <v>2</v>
      </c>
      <c r="B3" s="266"/>
      <c r="C3" s="219">
        <f>'飲料水ﾃﾞｰﾀｼｰﾄ'!C3:J3</f>
        <v>0</v>
      </c>
      <c r="D3" s="220"/>
      <c r="E3" s="220"/>
      <c r="F3" s="220"/>
      <c r="G3" s="220"/>
      <c r="H3" s="220"/>
      <c r="I3" s="220"/>
      <c r="J3" s="221"/>
      <c r="K3" s="226" t="s">
        <v>3</v>
      </c>
      <c r="L3" s="227"/>
      <c r="M3" s="227"/>
      <c r="N3" s="228">
        <f>IF('飲料水ﾃﾞｰﾀｼｰﾄ'!N3:S3="","",(IF('飲料水ﾃﾞｰﾀｼｰﾄ'!N3:S3=1,"同じ",'飲料水ﾃﾞｰﾀｼｰﾄ'!N3:S3)))</f>
      </c>
      <c r="O3" s="229"/>
      <c r="P3" s="229"/>
      <c r="Q3" s="229"/>
      <c r="R3" s="229"/>
      <c r="S3" s="230"/>
    </row>
    <row r="4" spans="1:19" ht="30" customHeight="1">
      <c r="A4" s="265" t="s">
        <v>4</v>
      </c>
      <c r="B4" s="266"/>
      <c r="C4" s="54" t="str">
        <f>'飲料水ﾃﾞｰﾀｼｰﾄ'!C4</f>
        <v>令和</v>
      </c>
      <c r="D4" s="55">
        <f>'飲料水ﾃﾞｰﾀｼｰﾄ'!D4</f>
        <v>6</v>
      </c>
      <c r="E4" s="56" t="s">
        <v>5</v>
      </c>
      <c r="F4" s="55">
        <f>'飲料水ﾃﾞｰﾀｼｰﾄ'!F4</f>
        <v>0</v>
      </c>
      <c r="G4" s="56" t="s">
        <v>6</v>
      </c>
      <c r="H4" s="55">
        <f>'飲料水ﾃﾞｰﾀｼｰﾄ'!H4</f>
        <v>0</v>
      </c>
      <c r="I4" s="56" t="s">
        <v>7</v>
      </c>
      <c r="J4" s="53">
        <f>'飲料水ﾃﾞｰﾀｼｰﾄ'!J4</f>
        <v>0</v>
      </c>
      <c r="K4" s="231" t="s">
        <v>66</v>
      </c>
      <c r="L4" s="231"/>
      <c r="M4" s="231"/>
      <c r="N4" s="232">
        <f>'飲料水ﾃﾞｰﾀｼｰﾄ'!N4:O4</f>
        <v>0</v>
      </c>
      <c r="O4" s="232"/>
      <c r="P4" s="56" t="s">
        <v>9</v>
      </c>
      <c r="Q4" s="232">
        <f>'飲料水ﾃﾞｰﾀｼｰﾄ'!Q4:R4</f>
        <v>0</v>
      </c>
      <c r="R4" s="232"/>
      <c r="S4" s="72" t="s">
        <v>8</v>
      </c>
    </row>
    <row r="5" spans="1:19" ht="23.25" customHeight="1">
      <c r="A5" s="268" t="s">
        <v>10</v>
      </c>
      <c r="B5" s="269"/>
      <c r="C5" s="217" t="s">
        <v>47</v>
      </c>
      <c r="D5" s="218"/>
      <c r="E5" s="218"/>
      <c r="F5" s="218"/>
      <c r="G5" s="218"/>
      <c r="H5" s="233" t="s">
        <v>63</v>
      </c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57"/>
    </row>
    <row r="6" spans="1:20" ht="19.5" customHeight="1">
      <c r="A6" s="270"/>
      <c r="B6" s="271"/>
      <c r="C6" s="234" t="s">
        <v>11</v>
      </c>
      <c r="D6" s="235"/>
      <c r="E6" s="235"/>
      <c r="F6" s="222">
        <f>'飲料水ﾃﾞｰﾀｼｰﾄ'!F6</f>
        <v>0</v>
      </c>
      <c r="G6" s="222"/>
      <c r="H6" s="222" t="s">
        <v>12</v>
      </c>
      <c r="I6" s="222"/>
      <c r="J6" s="59">
        <f>'飲料水ﾃﾞｰﾀｼｰﾄ'!J6</f>
        <v>0</v>
      </c>
      <c r="K6" s="222" t="str">
        <f>IF('飲料水ﾃﾞｰﾀｼｰﾄ'!J6="","）回実施",(IF('飲料水ﾃﾞｰﾀｼｰﾄ'!J6&gt;0,")  回")))</f>
        <v>）回実施</v>
      </c>
      <c r="L6" s="222"/>
      <c r="M6" s="222"/>
      <c r="N6" s="58" t="s">
        <v>23</v>
      </c>
      <c r="O6" s="222" t="str">
        <f>IF('飲料水ﾃﾞｰﾀｼｰﾄ'!F6="","実施していない",(IF('飲料水ﾃﾞｰﾀｼｰﾄ'!J6="0","実施していない","実施している")))</f>
        <v>実施していない</v>
      </c>
      <c r="P6" s="222"/>
      <c r="Q6" s="222"/>
      <c r="R6" s="222"/>
      <c r="S6" s="223"/>
      <c r="T6" s="30"/>
    </row>
    <row r="7" spans="1:19" ht="19.5" customHeight="1">
      <c r="A7" s="272"/>
      <c r="B7" s="273"/>
      <c r="C7" s="238" t="s">
        <v>48</v>
      </c>
      <c r="D7" s="239"/>
      <c r="E7" s="239"/>
      <c r="F7" s="239"/>
      <c r="G7" s="236" t="str">
        <f>IF('飲料水ﾃﾞｰﾀｼｰﾄ'!N7="","養護教諭　・　生徒（保健委員など）",(IF('飲料水ﾃﾞｰﾀｼｰﾄ'!N7=1,"養護教諭",(IF('飲料水ﾃﾞｰﾀｼｰﾄ'!N7=2,"生徒（保健委員など）",(IF('飲料水ﾃﾞｰﾀｼｰﾄ'!P7&gt;"",'飲料水ﾃﾞｰﾀｼｰﾄ'!P7)))))))</f>
        <v>養護教諭　・　生徒（保健委員など）</v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7"/>
    </row>
    <row r="8" spans="1:19" ht="24" customHeight="1">
      <c r="A8" s="205" t="s">
        <v>15</v>
      </c>
      <c r="B8" s="206"/>
      <c r="C8" s="245" t="s">
        <v>60</v>
      </c>
      <c r="D8" s="210"/>
      <c r="E8" s="210"/>
      <c r="F8" s="210" t="str">
        <f>IF('飲料水ﾃﾞｰﾀｼｰﾄ'!K8="","不具合　無し　・　あり",(IF('飲料水ﾃﾞｰﾀｼｰﾄ'!K8=1,"不具合無し","不具合あり")))</f>
        <v>不具合　無し　・　あり</v>
      </c>
      <c r="G8" s="210"/>
      <c r="H8" s="210"/>
      <c r="I8" s="210"/>
      <c r="J8" s="210"/>
      <c r="K8" s="210"/>
      <c r="L8" s="63"/>
      <c r="M8" s="64" t="s">
        <v>58</v>
      </c>
      <c r="N8" s="210">
        <f>'飲料水ﾃﾞｰﾀｼｰﾄ'!N8</f>
        <v>0</v>
      </c>
      <c r="O8" s="210"/>
      <c r="P8" s="210"/>
      <c r="Q8" s="210"/>
      <c r="R8" s="210"/>
      <c r="S8" s="65" t="s">
        <v>59</v>
      </c>
    </row>
    <row r="9" spans="1:19" ht="21.75" customHeight="1">
      <c r="A9" s="207"/>
      <c r="B9" s="208"/>
      <c r="C9" s="211" t="s">
        <v>65</v>
      </c>
      <c r="D9" s="212"/>
      <c r="E9" s="212"/>
      <c r="F9" s="213" t="str">
        <f>IF('飲料水ﾃﾞｰﾀｼｰﾄ'!K9="","不具合　無し　・　あり",(IF('飲料水ﾃﾞｰﾀｼｰﾄ'!K9=1,"不具合無し","不具合あり")))</f>
        <v>不具合　無し　・　あり</v>
      </c>
      <c r="G9" s="213"/>
      <c r="H9" s="213"/>
      <c r="I9" s="213"/>
      <c r="J9" s="213"/>
      <c r="K9" s="213"/>
      <c r="L9" s="66"/>
      <c r="M9" s="67" t="s">
        <v>58</v>
      </c>
      <c r="N9" s="209">
        <f>'飲料水ﾃﾞｰﾀｼｰﾄ'!N10</f>
        <v>0</v>
      </c>
      <c r="O9" s="209"/>
      <c r="P9" s="209"/>
      <c r="Q9" s="209"/>
      <c r="R9" s="209"/>
      <c r="S9" s="68" t="s">
        <v>59</v>
      </c>
    </row>
    <row r="10" spans="1:19" ht="27.75" customHeight="1">
      <c r="A10" s="69" t="s">
        <v>67</v>
      </c>
      <c r="B10" s="83" t="s">
        <v>71</v>
      </c>
      <c r="C10" s="53"/>
      <c r="D10" s="53"/>
      <c r="E10" s="53">
        <f>'飲料水ﾃﾞｰﾀｼｰﾄ'!F11</f>
        <v>0</v>
      </c>
      <c r="F10" s="70" t="s">
        <v>24</v>
      </c>
      <c r="G10" s="226" t="s">
        <v>68</v>
      </c>
      <c r="H10" s="244"/>
      <c r="I10" s="248" t="s">
        <v>69</v>
      </c>
      <c r="J10" s="249"/>
      <c r="K10" s="73" t="s">
        <v>70</v>
      </c>
      <c r="L10" s="248" t="s">
        <v>72</v>
      </c>
      <c r="M10" s="250"/>
      <c r="N10" s="250"/>
      <c r="O10" s="71"/>
      <c r="P10" s="202" t="s">
        <v>73</v>
      </c>
      <c r="Q10" s="203"/>
      <c r="R10" s="203"/>
      <c r="S10" s="204"/>
    </row>
    <row r="11" spans="1:19" ht="30" customHeight="1">
      <c r="A11" s="261" t="s">
        <v>30</v>
      </c>
      <c r="B11" s="261"/>
      <c r="C11" s="246">
        <f>'飲料水ﾃﾞｰﾀｼｰﾄ'!C12</f>
        <v>0</v>
      </c>
      <c r="D11" s="246"/>
      <c r="E11" s="246"/>
      <c r="F11" s="246"/>
      <c r="G11" s="246"/>
      <c r="H11" s="254" t="s">
        <v>75</v>
      </c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</row>
    <row r="12" spans="1:19" ht="24.75" customHeight="1">
      <c r="A12" s="207" t="s">
        <v>18</v>
      </c>
      <c r="B12" s="208"/>
      <c r="C12" s="247">
        <v>1</v>
      </c>
      <c r="D12" s="251"/>
      <c r="E12" s="74"/>
      <c r="F12" s="75" t="s">
        <v>19</v>
      </c>
      <c r="G12" s="247">
        <v>2</v>
      </c>
      <c r="H12" s="243"/>
      <c r="I12" s="243"/>
      <c r="J12" s="49" t="s">
        <v>19</v>
      </c>
      <c r="K12" s="242">
        <v>3</v>
      </c>
      <c r="L12" s="243"/>
      <c r="M12" s="243"/>
      <c r="N12" s="240" t="s">
        <v>19</v>
      </c>
      <c r="O12" s="241"/>
      <c r="P12" s="242">
        <v>4</v>
      </c>
      <c r="Q12" s="243"/>
      <c r="R12" s="243"/>
      <c r="S12" s="49" t="s">
        <v>19</v>
      </c>
    </row>
    <row r="13" spans="1:19" ht="24.75" customHeight="1">
      <c r="A13" s="265" t="s">
        <v>20</v>
      </c>
      <c r="B13" s="266"/>
      <c r="C13" s="252">
        <f>IF('飲料水ﾃﾞｰﾀｼｰﾄ'!C14="","",(IF('飲料水ﾃﾞｰﾀｼｰﾄ'!C14=0,"未検出",'飲料水ﾃﾞｰﾀｼｰﾄ'!C14)))</f>
      </c>
      <c r="D13" s="253"/>
      <c r="E13" s="255" t="s">
        <v>115</v>
      </c>
      <c r="F13" s="255"/>
      <c r="G13" s="252">
        <f>IF('飲料水ﾃﾞｰﾀｼｰﾄ'!G14="","",(IF('飲料水ﾃﾞｰﾀｼｰﾄ'!G14=0,"未検出",'飲料水ﾃﾞｰﾀｼｰﾄ'!G14)))</f>
      </c>
      <c r="H13" s="253"/>
      <c r="I13" s="253"/>
      <c r="J13" s="110" t="s">
        <v>115</v>
      </c>
      <c r="K13" s="252">
        <f>IF('飲料水ﾃﾞｰﾀｼｰﾄ'!K14="","",(IF('飲料水ﾃﾞｰﾀｼｰﾄ'!K14=0,"未検出",'飲料水ﾃﾞｰﾀｼｰﾄ'!K14)))</f>
      </c>
      <c r="L13" s="253"/>
      <c r="M13" s="253"/>
      <c r="N13" s="255" t="s">
        <v>115</v>
      </c>
      <c r="O13" s="256"/>
      <c r="P13" s="252">
        <f>IF('飲料水ﾃﾞｰﾀｼｰﾄ'!P14="","",(IF('飲料水ﾃﾞｰﾀｼｰﾄ'!P14=0,"未検出",'飲料水ﾃﾞｰﾀｼｰﾄ'!P14)))</f>
      </c>
      <c r="Q13" s="253"/>
      <c r="R13" s="253"/>
      <c r="S13" s="111" t="s">
        <v>115</v>
      </c>
    </row>
    <row r="14" spans="1:19" ht="24.75" customHeight="1">
      <c r="A14" s="259" t="s">
        <v>21</v>
      </c>
      <c r="B14" s="260"/>
      <c r="C14" s="252">
        <f>IF('飲料水ﾃﾞｰﾀｼｰﾄ'!C15="","",(IF('飲料水ﾃﾞｰﾀｼｰﾄ'!C15=0,"直後",'飲料水ﾃﾞｰﾀｼｰﾄ'!C15)))</f>
      </c>
      <c r="D14" s="253"/>
      <c r="E14" s="257" t="s">
        <v>22</v>
      </c>
      <c r="F14" s="258"/>
      <c r="G14" s="252">
        <f>IF('飲料水ﾃﾞｰﾀｼｰﾄ'!G15="","",(IF('飲料水ﾃﾞｰﾀｼｰﾄ'!G15=0,"直後",'飲料水ﾃﾞｰﾀｼｰﾄ'!G15)))</f>
      </c>
      <c r="H14" s="253"/>
      <c r="I14" s="253"/>
      <c r="J14" s="50" t="s">
        <v>22</v>
      </c>
      <c r="K14" s="252">
        <f>IF('飲料水ﾃﾞｰﾀｼｰﾄ'!K15="","",(IF('飲料水ﾃﾞｰﾀｼｰﾄ'!K15=0,"直後",'飲料水ﾃﾞｰﾀｼｰﾄ'!K15)))</f>
      </c>
      <c r="L14" s="253"/>
      <c r="M14" s="253"/>
      <c r="N14" s="257" t="s">
        <v>22</v>
      </c>
      <c r="O14" s="258"/>
      <c r="P14" s="252">
        <f>IF('飲料水ﾃﾞｰﾀｼｰﾄ'!P15="","",(IF('飲料水ﾃﾞｰﾀｼｰﾄ'!P15=0,"直後",'飲料水ﾃﾞｰﾀｼｰﾄ'!P15)))</f>
      </c>
      <c r="Q14" s="253"/>
      <c r="R14" s="253"/>
      <c r="S14" s="51" t="s">
        <v>22</v>
      </c>
    </row>
    <row r="15" spans="1:19" ht="31.5" customHeight="1">
      <c r="A15" s="261" t="s">
        <v>30</v>
      </c>
      <c r="B15" s="261"/>
      <c r="C15" s="240">
        <f>'飲料水ﾃﾞｰﾀｼｰﾄ'!C16</f>
        <v>0</v>
      </c>
      <c r="D15" s="240"/>
      <c r="E15" s="240"/>
      <c r="F15" s="240"/>
      <c r="G15" s="240"/>
      <c r="H15" s="262" t="s">
        <v>75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</row>
    <row r="16" spans="1:19" ht="24.75" customHeight="1">
      <c r="A16" s="207" t="s">
        <v>18</v>
      </c>
      <c r="B16" s="208"/>
      <c r="C16" s="247">
        <v>1</v>
      </c>
      <c r="D16" s="251"/>
      <c r="E16" s="74"/>
      <c r="F16" s="75" t="s">
        <v>19</v>
      </c>
      <c r="G16" s="247">
        <v>2</v>
      </c>
      <c r="H16" s="243"/>
      <c r="I16" s="243"/>
      <c r="J16" s="49" t="s">
        <v>19</v>
      </c>
      <c r="K16" s="242">
        <v>3</v>
      </c>
      <c r="L16" s="243"/>
      <c r="M16" s="243"/>
      <c r="N16" s="240" t="s">
        <v>19</v>
      </c>
      <c r="O16" s="241"/>
      <c r="P16" s="242">
        <v>4</v>
      </c>
      <c r="Q16" s="243"/>
      <c r="R16" s="243"/>
      <c r="S16" s="49" t="s">
        <v>19</v>
      </c>
    </row>
    <row r="17" spans="1:19" ht="24.75" customHeight="1">
      <c r="A17" s="265" t="s">
        <v>20</v>
      </c>
      <c r="B17" s="266"/>
      <c r="C17" s="252">
        <f>IF('飲料水ﾃﾞｰﾀｼｰﾄ'!C18="","",(IF('飲料水ﾃﾞｰﾀｼｰﾄ'!C18=0,"未検出",'飲料水ﾃﾞｰﾀｼｰﾄ'!C18)))</f>
      </c>
      <c r="D17" s="253"/>
      <c r="E17" s="255" t="s">
        <v>115</v>
      </c>
      <c r="F17" s="255"/>
      <c r="G17" s="252">
        <f>IF('飲料水ﾃﾞｰﾀｼｰﾄ'!G18="","",(IF('飲料水ﾃﾞｰﾀｼｰﾄ'!G18=0,"未検出",'飲料水ﾃﾞｰﾀｼｰﾄ'!G18)))</f>
      </c>
      <c r="H17" s="253"/>
      <c r="I17" s="253"/>
      <c r="J17" s="110" t="s">
        <v>115</v>
      </c>
      <c r="K17" s="252">
        <f>IF('飲料水ﾃﾞｰﾀｼｰﾄ'!K18="","",(IF('飲料水ﾃﾞｰﾀｼｰﾄ'!K18=0,"未検出",'飲料水ﾃﾞｰﾀｼｰﾄ'!K18)))</f>
      </c>
      <c r="L17" s="253"/>
      <c r="M17" s="253"/>
      <c r="N17" s="255" t="s">
        <v>115</v>
      </c>
      <c r="O17" s="256"/>
      <c r="P17" s="252">
        <f>IF('飲料水ﾃﾞｰﾀｼｰﾄ'!P18="","",(IF('飲料水ﾃﾞｰﾀｼｰﾄ'!P18=0,"未検出",'飲料水ﾃﾞｰﾀｼｰﾄ'!P18)))</f>
      </c>
      <c r="Q17" s="253"/>
      <c r="R17" s="253"/>
      <c r="S17" s="111" t="s">
        <v>115</v>
      </c>
    </row>
    <row r="18" spans="1:19" ht="24.75" customHeight="1">
      <c r="A18" s="259" t="s">
        <v>21</v>
      </c>
      <c r="B18" s="260"/>
      <c r="C18" s="252">
        <f>IF('飲料水ﾃﾞｰﾀｼｰﾄ'!C19="","",(IF('飲料水ﾃﾞｰﾀｼｰﾄ'!C19=0,"直後",'飲料水ﾃﾞｰﾀｼｰﾄ'!C19)))</f>
      </c>
      <c r="D18" s="253"/>
      <c r="E18" s="257" t="s">
        <v>22</v>
      </c>
      <c r="F18" s="258"/>
      <c r="G18" s="252">
        <f>IF('飲料水ﾃﾞｰﾀｼｰﾄ'!G19="","",(IF('飲料水ﾃﾞｰﾀｼｰﾄ'!G19=0,"直後",'飲料水ﾃﾞｰﾀｼｰﾄ'!G19)))</f>
      </c>
      <c r="H18" s="253"/>
      <c r="I18" s="253"/>
      <c r="J18" s="50" t="s">
        <v>22</v>
      </c>
      <c r="K18" s="252">
        <f>IF('飲料水ﾃﾞｰﾀｼｰﾄ'!K19="","",(IF('飲料水ﾃﾞｰﾀｼｰﾄ'!K19=0,"直後",'飲料水ﾃﾞｰﾀｼｰﾄ'!K19)))</f>
      </c>
      <c r="L18" s="253"/>
      <c r="M18" s="253"/>
      <c r="N18" s="257" t="s">
        <v>22</v>
      </c>
      <c r="O18" s="258"/>
      <c r="P18" s="252">
        <f>IF('飲料水ﾃﾞｰﾀｼｰﾄ'!P19="","",(IF('飲料水ﾃﾞｰﾀｼｰﾄ'!P19=0,"直後",'飲料水ﾃﾞｰﾀｼｰﾄ'!P19)))</f>
      </c>
      <c r="Q18" s="253"/>
      <c r="R18" s="253"/>
      <c r="S18" s="51" t="s">
        <v>22</v>
      </c>
    </row>
    <row r="19" spans="1:19" ht="31.5" customHeight="1">
      <c r="A19" s="261" t="s">
        <v>25</v>
      </c>
      <c r="B19" s="261"/>
      <c r="C19" s="52"/>
      <c r="D19" s="52"/>
      <c r="E19" s="52"/>
      <c r="F19" s="52"/>
      <c r="G19" s="5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</row>
    <row r="20" spans="1:19" ht="24.75" customHeight="1">
      <c r="A20" s="259" t="s">
        <v>18</v>
      </c>
      <c r="B20" s="260"/>
      <c r="C20" s="214">
        <f>'飲料水ﾃﾞｰﾀｼｰﾄ'!C21</f>
        <v>0</v>
      </c>
      <c r="D20" s="215"/>
      <c r="E20" s="215"/>
      <c r="F20" s="276"/>
      <c r="G20" s="214">
        <f>'飲料水ﾃﾞｰﾀｼｰﾄ'!G21</f>
        <v>0</v>
      </c>
      <c r="H20" s="215"/>
      <c r="I20" s="215"/>
      <c r="J20" s="276"/>
      <c r="K20" s="214">
        <f>'飲料水ﾃﾞｰﾀｼｰﾄ'!K21</f>
        <v>0</v>
      </c>
      <c r="L20" s="215"/>
      <c r="M20" s="215"/>
      <c r="N20" s="215"/>
      <c r="O20" s="276"/>
      <c r="P20" s="214">
        <f>'飲料水ﾃﾞｰﾀｼｰﾄ'!P21</f>
        <v>0</v>
      </c>
      <c r="Q20" s="215"/>
      <c r="R20" s="215"/>
      <c r="S20" s="276"/>
    </row>
    <row r="21" spans="1:19" ht="24.75" customHeight="1">
      <c r="A21" s="265" t="s">
        <v>20</v>
      </c>
      <c r="B21" s="266"/>
      <c r="C21" s="252">
        <f>IF('飲料水ﾃﾞｰﾀｼｰﾄ'!C22="","",(IF('飲料水ﾃﾞｰﾀｼｰﾄ'!C22=0,"未検出",'飲料水ﾃﾞｰﾀｼｰﾄ'!C22)))</f>
      </c>
      <c r="D21" s="253"/>
      <c r="E21" s="255" t="s">
        <v>115</v>
      </c>
      <c r="F21" s="255"/>
      <c r="G21" s="252">
        <f>IF('飲料水ﾃﾞｰﾀｼｰﾄ'!G22="","",(IF('飲料水ﾃﾞｰﾀｼｰﾄ'!G22=0,"未検出",'飲料水ﾃﾞｰﾀｼｰﾄ'!G22)))</f>
      </c>
      <c r="H21" s="253"/>
      <c r="I21" s="253"/>
      <c r="J21" s="110" t="s">
        <v>115</v>
      </c>
      <c r="K21" s="252">
        <f>IF('飲料水ﾃﾞｰﾀｼｰﾄ'!K22="","",(IF('飲料水ﾃﾞｰﾀｼｰﾄ'!K22=0,"未検出",'飲料水ﾃﾞｰﾀｼｰﾄ'!K22)))</f>
      </c>
      <c r="L21" s="253"/>
      <c r="M21" s="253"/>
      <c r="N21" s="255" t="s">
        <v>115</v>
      </c>
      <c r="O21" s="256"/>
      <c r="P21" s="252">
        <f>IF('飲料水ﾃﾞｰﾀｼｰﾄ'!P22="","",(IF('飲料水ﾃﾞｰﾀｼｰﾄ'!P22=0,"未検出",'飲料水ﾃﾞｰﾀｼｰﾄ'!P22)))</f>
      </c>
      <c r="Q21" s="253"/>
      <c r="R21" s="253"/>
      <c r="S21" s="111" t="s">
        <v>115</v>
      </c>
    </row>
    <row r="22" spans="1:19" ht="24.75" customHeight="1">
      <c r="A22" s="259" t="s">
        <v>21</v>
      </c>
      <c r="B22" s="260"/>
      <c r="C22" s="252">
        <f>IF('飲料水ﾃﾞｰﾀｼｰﾄ'!C23="","",(IF('飲料水ﾃﾞｰﾀｼｰﾄ'!C23=0,"直後",'飲料水ﾃﾞｰﾀｼｰﾄ'!C23)))</f>
      </c>
      <c r="D22" s="253"/>
      <c r="E22" s="257" t="s">
        <v>22</v>
      </c>
      <c r="F22" s="258"/>
      <c r="G22" s="252">
        <f>IF('飲料水ﾃﾞｰﾀｼｰﾄ'!G23="","",(IF('飲料水ﾃﾞｰﾀｼｰﾄ'!G23=0,"直後",'飲料水ﾃﾞｰﾀｼｰﾄ'!G23)))</f>
      </c>
      <c r="H22" s="253"/>
      <c r="I22" s="253"/>
      <c r="J22" s="50" t="s">
        <v>22</v>
      </c>
      <c r="K22" s="252">
        <f>IF('飲料水ﾃﾞｰﾀｼｰﾄ'!K23="","",(IF('飲料水ﾃﾞｰﾀｼｰﾄ'!K23=0,"直後",'飲料水ﾃﾞｰﾀｼｰﾄ'!K23)))</f>
      </c>
      <c r="L22" s="253"/>
      <c r="M22" s="253"/>
      <c r="N22" s="257" t="s">
        <v>22</v>
      </c>
      <c r="O22" s="258"/>
      <c r="P22" s="252">
        <f>IF('飲料水ﾃﾞｰﾀｼｰﾄ'!P23="","",(IF('飲料水ﾃﾞｰﾀｼｰﾄ'!P23=0,"直後",'飲料水ﾃﾞｰﾀｼｰﾄ'!P23)))</f>
      </c>
      <c r="Q22" s="253"/>
      <c r="R22" s="253"/>
      <c r="S22" s="51" t="s">
        <v>22</v>
      </c>
    </row>
    <row r="23" spans="1:19" ht="19.5" customHeight="1">
      <c r="A23" s="46" t="s">
        <v>27</v>
      </c>
      <c r="B23" s="277" t="s">
        <v>117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8"/>
    </row>
    <row r="24" spans="1:19" ht="10.5" customHeight="1">
      <c r="A24" s="47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</row>
    <row r="25" spans="1:19" ht="10.5" customHeight="1">
      <c r="A25" s="47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</row>
    <row r="26" spans="1:19" ht="15" customHeight="1">
      <c r="A26" s="48"/>
      <c r="B26" s="263" t="s">
        <v>26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4"/>
    </row>
    <row r="27" spans="1:19" ht="13.5">
      <c r="A27" s="112" t="s">
        <v>124</v>
      </c>
      <c r="B27" s="36"/>
      <c r="C27" s="1"/>
      <c r="D27" s="1"/>
      <c r="E27" s="1"/>
      <c r="F27" s="1"/>
      <c r="G27" s="1"/>
      <c r="H27" s="1"/>
      <c r="I27" s="1"/>
      <c r="J27" s="1"/>
      <c r="K27" s="10"/>
      <c r="L27" s="10"/>
      <c r="M27" s="274" t="s">
        <v>64</v>
      </c>
      <c r="N27" s="274"/>
      <c r="O27" s="274"/>
      <c r="P27" s="274"/>
      <c r="Q27" s="274"/>
      <c r="R27" s="274"/>
      <c r="S27" s="274"/>
    </row>
    <row r="28" spans="1:1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0"/>
      <c r="L28" s="10"/>
      <c r="M28" s="10"/>
      <c r="N28" s="10"/>
      <c r="O28" s="10"/>
      <c r="P28" s="10"/>
      <c r="Q28" s="10"/>
      <c r="R28" s="10"/>
      <c r="S28" s="10"/>
    </row>
  </sheetData>
  <mergeCells count="104">
    <mergeCell ref="M27:S27"/>
    <mergeCell ref="D1:M1"/>
    <mergeCell ref="H19:S19"/>
    <mergeCell ref="C20:F20"/>
    <mergeCell ref="G20:J20"/>
    <mergeCell ref="N21:O21"/>
    <mergeCell ref="P21:R21"/>
    <mergeCell ref="K20:O20"/>
    <mergeCell ref="P20:S20"/>
    <mergeCell ref="B23:S25"/>
    <mergeCell ref="A2:B2"/>
    <mergeCell ref="A3:B3"/>
    <mergeCell ref="A4:B4"/>
    <mergeCell ref="A21:B21"/>
    <mergeCell ref="A13:B13"/>
    <mergeCell ref="A14:B14"/>
    <mergeCell ref="A15:B15"/>
    <mergeCell ref="A16:B16"/>
    <mergeCell ref="A12:B12"/>
    <mergeCell ref="A5:B7"/>
    <mergeCell ref="B26:S26"/>
    <mergeCell ref="A17:B17"/>
    <mergeCell ref="A18:B18"/>
    <mergeCell ref="A19:B19"/>
    <mergeCell ref="A20:B20"/>
    <mergeCell ref="P22:R22"/>
    <mergeCell ref="G21:I21"/>
    <mergeCell ref="K21:M21"/>
    <mergeCell ref="K18:M18"/>
    <mergeCell ref="G17:I17"/>
    <mergeCell ref="N22:O22"/>
    <mergeCell ref="C21:D21"/>
    <mergeCell ref="E21:F21"/>
    <mergeCell ref="C22:D22"/>
    <mergeCell ref="E22:F22"/>
    <mergeCell ref="G22:I22"/>
    <mergeCell ref="K22:M22"/>
    <mergeCell ref="A22:B22"/>
    <mergeCell ref="A11:B11"/>
    <mergeCell ref="C16:D16"/>
    <mergeCell ref="P13:R13"/>
    <mergeCell ref="E13:F13"/>
    <mergeCell ref="C13:D13"/>
    <mergeCell ref="G16:I16"/>
    <mergeCell ref="K16:M16"/>
    <mergeCell ref="N16:O16"/>
    <mergeCell ref="H15:S15"/>
    <mergeCell ref="N18:O18"/>
    <mergeCell ref="P18:R18"/>
    <mergeCell ref="C17:D17"/>
    <mergeCell ref="E17:F17"/>
    <mergeCell ref="C18:D18"/>
    <mergeCell ref="E18:F18"/>
    <mergeCell ref="G18:I18"/>
    <mergeCell ref="K17:M17"/>
    <mergeCell ref="N17:O17"/>
    <mergeCell ref="P17:R17"/>
    <mergeCell ref="P14:R14"/>
    <mergeCell ref="E14:F14"/>
    <mergeCell ref="N14:O14"/>
    <mergeCell ref="P16:R16"/>
    <mergeCell ref="C15:G15"/>
    <mergeCell ref="C14:D14"/>
    <mergeCell ref="G14:I14"/>
    <mergeCell ref="K14:M14"/>
    <mergeCell ref="C12:D12"/>
    <mergeCell ref="G13:I13"/>
    <mergeCell ref="H11:S11"/>
    <mergeCell ref="P12:R12"/>
    <mergeCell ref="K13:M13"/>
    <mergeCell ref="N13:O13"/>
    <mergeCell ref="G7:S7"/>
    <mergeCell ref="C7:F7"/>
    <mergeCell ref="N12:O12"/>
    <mergeCell ref="K12:M12"/>
    <mergeCell ref="G10:H10"/>
    <mergeCell ref="C8:E8"/>
    <mergeCell ref="C11:G11"/>
    <mergeCell ref="G12:I12"/>
    <mergeCell ref="I10:J10"/>
    <mergeCell ref="L10:N10"/>
    <mergeCell ref="C6:E6"/>
    <mergeCell ref="F6:G6"/>
    <mergeCell ref="H6:I6"/>
    <mergeCell ref="K6:M6"/>
    <mergeCell ref="O6:S6"/>
    <mergeCell ref="Q2:S2"/>
    <mergeCell ref="K3:M3"/>
    <mergeCell ref="N3:S3"/>
    <mergeCell ref="K4:M4"/>
    <mergeCell ref="N4:O4"/>
    <mergeCell ref="H5:R5"/>
    <mergeCell ref="Q4:R4"/>
    <mergeCell ref="C2:E2"/>
    <mergeCell ref="F2:P2"/>
    <mergeCell ref="C5:G5"/>
    <mergeCell ref="C3:J3"/>
    <mergeCell ref="P10:S10"/>
    <mergeCell ref="A8:B9"/>
    <mergeCell ref="N9:R9"/>
    <mergeCell ref="N8:R8"/>
    <mergeCell ref="F8:K8"/>
    <mergeCell ref="C9:E9"/>
    <mergeCell ref="F9:K9"/>
  </mergeCells>
  <printOptions/>
  <pageMargins left="0.55" right="0.41" top="0.53" bottom="0.35" header="0.36" footer="0.27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B28" sqref="B28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13"/>
      <c r="C1" s="13"/>
      <c r="D1" s="13"/>
      <c r="E1" s="13"/>
      <c r="F1" s="13"/>
      <c r="G1" s="13"/>
      <c r="H1" s="292" t="s">
        <v>31</v>
      </c>
      <c r="I1" s="292"/>
      <c r="J1" s="292"/>
      <c r="K1" s="292"/>
      <c r="L1" s="292"/>
      <c r="M1" s="13"/>
      <c r="N1" s="13"/>
      <c r="O1" s="13"/>
      <c r="P1" s="13"/>
      <c r="Q1" s="13"/>
      <c r="R1" s="13"/>
      <c r="S1" s="13"/>
      <c r="T1" s="13"/>
      <c r="U1" s="13"/>
    </row>
    <row r="2" spans="1:21" ht="33.75" customHeight="1">
      <c r="A2" s="14"/>
      <c r="B2" s="15" t="str">
        <f>'飲料水検査票'!C2</f>
        <v>藤沢市立</v>
      </c>
      <c r="C2" s="15"/>
      <c r="D2" s="293">
        <f>'飲料水検査票'!F2</f>
        <v>0</v>
      </c>
      <c r="E2" s="293"/>
      <c r="F2" s="293"/>
      <c r="G2" s="293"/>
      <c r="H2" s="293"/>
      <c r="I2" s="293"/>
      <c r="J2" s="294" t="s">
        <v>32</v>
      </c>
      <c r="K2" s="294"/>
      <c r="L2" s="294" t="str">
        <f>'飲料水ﾃﾞｰﾀｼｰﾄ'!C4</f>
        <v>令和</v>
      </c>
      <c r="M2" s="294"/>
      <c r="N2" s="281">
        <f>'飲料水検査票'!D4</f>
        <v>6</v>
      </c>
      <c r="O2" s="281"/>
      <c r="P2" s="15" t="s">
        <v>5</v>
      </c>
      <c r="Q2" s="37"/>
      <c r="R2" s="15" t="s">
        <v>6</v>
      </c>
      <c r="S2" s="37"/>
      <c r="T2" s="15" t="s">
        <v>33</v>
      </c>
      <c r="U2" s="16"/>
    </row>
    <row r="3" spans="2:21" ht="30.75" customHeight="1">
      <c r="B3" s="17"/>
      <c r="C3" s="17"/>
      <c r="D3" s="17"/>
      <c r="E3" s="17"/>
      <c r="F3" s="17"/>
      <c r="G3" s="17"/>
      <c r="H3" s="18"/>
      <c r="I3" s="18"/>
      <c r="J3" s="18"/>
      <c r="K3" s="301" t="s">
        <v>2</v>
      </c>
      <c r="L3" s="301"/>
      <c r="M3" s="301"/>
      <c r="N3" s="301"/>
      <c r="O3" s="17"/>
      <c r="P3" s="298">
        <f>'飲料水検査票'!C3</f>
        <v>0</v>
      </c>
      <c r="Q3" s="298"/>
      <c r="R3" s="298"/>
      <c r="S3" s="298"/>
      <c r="T3" s="17" t="s">
        <v>34</v>
      </c>
      <c r="U3" s="7"/>
    </row>
    <row r="4" spans="1:21" ht="30.75" customHeight="1">
      <c r="A4" s="19"/>
      <c r="B4" s="20"/>
      <c r="C4" s="20"/>
      <c r="D4" s="20"/>
      <c r="E4" s="20"/>
      <c r="F4" s="20"/>
      <c r="G4" s="20"/>
      <c r="H4" s="299" t="s">
        <v>43</v>
      </c>
      <c r="I4" s="299"/>
      <c r="J4" s="299"/>
      <c r="K4" s="299"/>
      <c r="L4" s="21"/>
      <c r="M4" s="20"/>
      <c r="N4" s="20"/>
      <c r="O4" s="20"/>
      <c r="P4" s="20"/>
      <c r="Q4" s="20"/>
      <c r="R4" s="20"/>
      <c r="S4" s="20"/>
      <c r="T4" s="20"/>
      <c r="U4" s="22"/>
    </row>
    <row r="5" spans="1:21" ht="27" customHeight="1">
      <c r="A5" s="23"/>
      <c r="B5" s="33" t="s">
        <v>35</v>
      </c>
      <c r="C5" s="300" t="s">
        <v>40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25"/>
    </row>
    <row r="6" spans="1:21" ht="27" customHeight="1">
      <c r="A6" s="23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34"/>
      <c r="U6" s="25"/>
    </row>
    <row r="7" spans="1:21" ht="27" customHeight="1">
      <c r="A7" s="23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34"/>
      <c r="U7" s="25"/>
    </row>
    <row r="8" spans="1:21" ht="27" customHeight="1">
      <c r="A8" s="23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34"/>
      <c r="U8" s="25"/>
    </row>
    <row r="9" spans="1:21" ht="27" customHeight="1">
      <c r="A9" s="23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34"/>
      <c r="U9" s="25"/>
    </row>
    <row r="10" spans="1:21" ht="27" customHeight="1">
      <c r="A10" s="23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34"/>
      <c r="U10" s="25"/>
    </row>
    <row r="11" spans="1:21" ht="27" customHeight="1">
      <c r="A11" s="23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34"/>
      <c r="U11" s="25"/>
    </row>
    <row r="12" spans="1:21" ht="27" customHeight="1">
      <c r="A12" s="23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34"/>
      <c r="U12" s="25"/>
    </row>
    <row r="13" spans="1:21" ht="27" customHeight="1">
      <c r="A13" s="23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34"/>
      <c r="U13" s="25"/>
    </row>
    <row r="14" spans="1:21" ht="27" customHeight="1">
      <c r="A14" s="23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34"/>
      <c r="U14" s="25"/>
    </row>
    <row r="15" spans="1:21" ht="27" customHeight="1">
      <c r="A15" s="23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34"/>
      <c r="U15" s="25"/>
    </row>
    <row r="16" spans="1:21" ht="27" customHeight="1">
      <c r="A16" s="23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34"/>
      <c r="U16" s="25"/>
    </row>
    <row r="17" spans="1:21" ht="27" customHeight="1">
      <c r="A17" s="23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34"/>
      <c r="U17" s="25"/>
    </row>
    <row r="18" spans="1:21" ht="27" customHeight="1">
      <c r="A18" s="23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34"/>
      <c r="U18" s="25"/>
    </row>
    <row r="19" spans="1:21" ht="9" customHeight="1">
      <c r="A19" s="287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9"/>
    </row>
    <row r="20" spans="1:21" ht="27" customHeight="1">
      <c r="A20" s="29"/>
      <c r="B20" s="297" t="s">
        <v>36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6"/>
      <c r="O20" s="26"/>
      <c r="P20" s="26"/>
      <c r="Q20" s="26"/>
      <c r="R20" s="26"/>
      <c r="S20" s="26"/>
      <c r="T20" s="26"/>
      <c r="U20" s="20"/>
    </row>
    <row r="21" spans="1:21" ht="27.75" customHeight="1">
      <c r="A21" s="30"/>
      <c r="B21" s="286" t="s">
        <v>18</v>
      </c>
      <c r="C21" s="286"/>
      <c r="D21" s="283"/>
      <c r="E21" s="284"/>
      <c r="F21" s="284"/>
      <c r="G21" s="285"/>
      <c r="H21" s="283"/>
      <c r="I21" s="284"/>
      <c r="J21" s="285"/>
      <c r="K21" s="283"/>
      <c r="L21" s="284"/>
      <c r="M21" s="284"/>
      <c r="N21" s="284"/>
      <c r="O21" s="285"/>
      <c r="P21" s="283"/>
      <c r="Q21" s="284"/>
      <c r="R21" s="284"/>
      <c r="S21" s="284"/>
      <c r="T21" s="285"/>
      <c r="U21" s="27"/>
    </row>
    <row r="22" spans="1:21" ht="20.25" customHeight="1">
      <c r="A22" s="30"/>
      <c r="B22" s="286" t="s">
        <v>20</v>
      </c>
      <c r="C22" s="286"/>
      <c r="D22" s="290"/>
      <c r="E22" s="291"/>
      <c r="F22" s="291"/>
      <c r="G22" s="60" t="s">
        <v>115</v>
      </c>
      <c r="H22" s="290"/>
      <c r="I22" s="291"/>
      <c r="J22" s="60" t="s">
        <v>115</v>
      </c>
      <c r="K22" s="290"/>
      <c r="L22" s="291"/>
      <c r="M22" s="291"/>
      <c r="N22" s="295" t="s">
        <v>115</v>
      </c>
      <c r="O22" s="296"/>
      <c r="P22" s="290"/>
      <c r="Q22" s="291"/>
      <c r="R22" s="291"/>
      <c r="S22" s="295" t="s">
        <v>115</v>
      </c>
      <c r="T22" s="296"/>
      <c r="U22" s="27"/>
    </row>
    <row r="23" spans="1:21" ht="30" customHeight="1">
      <c r="A23" s="30"/>
      <c r="B23" s="286" t="s">
        <v>37</v>
      </c>
      <c r="C23" s="286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27"/>
    </row>
    <row r="24" spans="1:21" ht="8.25" customHeight="1">
      <c r="A24" s="30"/>
      <c r="B24" s="32"/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7"/>
    </row>
    <row r="25" spans="1:21" ht="36" customHeight="1">
      <c r="A25" s="30"/>
      <c r="B25" s="305" t="s">
        <v>116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1"/>
    </row>
    <row r="26" spans="1:21" ht="15" customHeight="1">
      <c r="A26" s="30"/>
      <c r="B26" s="304" t="s">
        <v>51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1"/>
    </row>
    <row r="27" spans="1:21" ht="18" customHeight="1">
      <c r="A27" s="30"/>
      <c r="B27" s="28" t="s">
        <v>125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02" t="str">
        <f>'飲料水検査票'!M27</f>
        <v>藤沢市学校薬剤師部会</v>
      </c>
      <c r="O27" s="302"/>
      <c r="P27" s="302"/>
      <c r="Q27" s="302"/>
      <c r="R27" s="302"/>
      <c r="S27" s="302"/>
      <c r="T27" s="13"/>
      <c r="U27" s="31"/>
    </row>
  </sheetData>
  <mergeCells count="32">
    <mergeCell ref="N27:S27"/>
    <mergeCell ref="H23:J23"/>
    <mergeCell ref="K23:O23"/>
    <mergeCell ref="P22:R22"/>
    <mergeCell ref="S22:T22"/>
    <mergeCell ref="B26:T26"/>
    <mergeCell ref="B25:T25"/>
    <mergeCell ref="P23:T23"/>
    <mergeCell ref="B23:C23"/>
    <mergeCell ref="D23:G23"/>
    <mergeCell ref="P3:S3"/>
    <mergeCell ref="H4:K4"/>
    <mergeCell ref="C5:T5"/>
    <mergeCell ref="K3:N3"/>
    <mergeCell ref="H22:I22"/>
    <mergeCell ref="K22:M22"/>
    <mergeCell ref="N22:O22"/>
    <mergeCell ref="B20:M20"/>
    <mergeCell ref="H1:L1"/>
    <mergeCell ref="D2:I2"/>
    <mergeCell ref="J2:K2"/>
    <mergeCell ref="L2:M2"/>
    <mergeCell ref="N2:O2"/>
    <mergeCell ref="B6:S18"/>
    <mergeCell ref="P21:T21"/>
    <mergeCell ref="B22:C22"/>
    <mergeCell ref="H21:J21"/>
    <mergeCell ref="K21:O21"/>
    <mergeCell ref="B21:C21"/>
    <mergeCell ref="D21:G21"/>
    <mergeCell ref="A19:U19"/>
    <mergeCell ref="D22:F22"/>
  </mergeCells>
  <printOptions/>
  <pageMargins left="0.47" right="0.37" top="0.56" bottom="0.27" header="0.32" footer="0.33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B32" sqref="B32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13"/>
      <c r="C1" s="13"/>
      <c r="D1" s="13"/>
      <c r="E1" s="13"/>
      <c r="F1" s="13"/>
      <c r="G1" s="13"/>
      <c r="H1" s="292" t="s">
        <v>31</v>
      </c>
      <c r="I1" s="292"/>
      <c r="J1" s="292"/>
      <c r="K1" s="292"/>
      <c r="L1" s="292"/>
      <c r="M1" s="13"/>
      <c r="N1" s="13"/>
      <c r="O1" s="13"/>
      <c r="P1" s="13"/>
      <c r="Q1" s="13"/>
      <c r="R1" s="13"/>
      <c r="S1" s="13"/>
      <c r="T1" s="13"/>
      <c r="U1" s="13"/>
    </row>
    <row r="2" spans="1:21" ht="33.75" customHeight="1">
      <c r="A2" s="14"/>
      <c r="B2" s="15" t="str">
        <f>'飲料水検査票'!C2</f>
        <v>藤沢市立</v>
      </c>
      <c r="C2" s="15"/>
      <c r="D2" s="293">
        <f>'飲料水検査票'!F2</f>
        <v>0</v>
      </c>
      <c r="E2" s="293"/>
      <c r="F2" s="293"/>
      <c r="G2" s="293"/>
      <c r="H2" s="293"/>
      <c r="I2" s="293"/>
      <c r="J2" s="294" t="s">
        <v>32</v>
      </c>
      <c r="K2" s="294"/>
      <c r="L2" s="294"/>
      <c r="M2" s="294"/>
      <c r="N2" s="306"/>
      <c r="O2" s="306"/>
      <c r="P2" s="15" t="s">
        <v>5</v>
      </c>
      <c r="Q2" s="61"/>
      <c r="R2" s="15" t="s">
        <v>6</v>
      </c>
      <c r="S2" s="61"/>
      <c r="T2" s="15" t="s">
        <v>33</v>
      </c>
      <c r="U2" s="16"/>
    </row>
    <row r="3" spans="2:21" ht="30.75" customHeight="1">
      <c r="B3" s="17"/>
      <c r="C3" s="17"/>
      <c r="D3" s="17"/>
      <c r="E3" s="17"/>
      <c r="F3" s="17"/>
      <c r="G3" s="17"/>
      <c r="H3" s="18"/>
      <c r="I3" s="18"/>
      <c r="J3" s="18"/>
      <c r="K3" s="301" t="s">
        <v>2</v>
      </c>
      <c r="L3" s="301"/>
      <c r="M3" s="301"/>
      <c r="N3" s="301"/>
      <c r="O3" s="17"/>
      <c r="P3" s="298">
        <f>'飲料水検査票'!C3</f>
        <v>0</v>
      </c>
      <c r="Q3" s="298"/>
      <c r="R3" s="298"/>
      <c r="S3" s="298"/>
      <c r="T3" s="17" t="s">
        <v>34</v>
      </c>
      <c r="U3" s="7"/>
    </row>
    <row r="4" spans="1:21" ht="30.75" customHeight="1">
      <c r="A4" s="19"/>
      <c r="B4" s="20"/>
      <c r="C4" s="20"/>
      <c r="D4" s="20"/>
      <c r="E4" s="20"/>
      <c r="F4" s="20"/>
      <c r="G4" s="20"/>
      <c r="H4" s="299" t="str">
        <f>'検査報告書ＰＣ用'!H4</f>
        <v>飲 料 水 検 査</v>
      </c>
      <c r="I4" s="299"/>
      <c r="J4" s="299"/>
      <c r="K4" s="299"/>
      <c r="L4" s="21"/>
      <c r="M4" s="20"/>
      <c r="N4" s="20"/>
      <c r="O4" s="20"/>
      <c r="P4" s="20"/>
      <c r="Q4" s="20"/>
      <c r="R4" s="20"/>
      <c r="S4" s="20"/>
      <c r="T4" s="20"/>
      <c r="U4" s="22"/>
    </row>
    <row r="5" spans="1:21" ht="21" customHeight="1">
      <c r="A5" s="23"/>
      <c r="B5" s="24" t="s">
        <v>35</v>
      </c>
      <c r="C5" s="308" t="s">
        <v>41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25"/>
    </row>
    <row r="6" spans="1:21" ht="21" customHeight="1">
      <c r="A6" s="23"/>
      <c r="B6" s="307" t="s">
        <v>42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25"/>
    </row>
    <row r="7" spans="1:21" ht="21" customHeight="1">
      <c r="A7" s="23"/>
      <c r="B7" s="307" t="s">
        <v>42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25"/>
    </row>
    <row r="8" spans="1:21" ht="21" customHeight="1">
      <c r="A8" s="23"/>
      <c r="B8" s="307" t="s">
        <v>42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25"/>
    </row>
    <row r="9" spans="1:21" ht="21" customHeight="1">
      <c r="A9" s="23"/>
      <c r="B9" s="307" t="s">
        <v>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25"/>
    </row>
    <row r="10" spans="1:21" ht="21" customHeight="1">
      <c r="A10" s="23"/>
      <c r="B10" s="307" t="s">
        <v>42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25"/>
    </row>
    <row r="11" spans="1:21" ht="21" customHeight="1">
      <c r="A11" s="23"/>
      <c r="B11" s="307" t="s">
        <v>42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25"/>
    </row>
    <row r="12" spans="1:21" ht="21" customHeight="1">
      <c r="A12" s="23"/>
      <c r="B12" s="307" t="s">
        <v>42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25"/>
    </row>
    <row r="13" spans="1:21" ht="21" customHeight="1">
      <c r="A13" s="23"/>
      <c r="B13" s="307" t="s">
        <v>42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25"/>
    </row>
    <row r="14" spans="1:21" ht="21" customHeight="1">
      <c r="A14" s="23"/>
      <c r="B14" s="307" t="s">
        <v>42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25"/>
    </row>
    <row r="15" spans="1:21" ht="21" customHeight="1">
      <c r="A15" s="23"/>
      <c r="B15" s="307" t="s">
        <v>42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25"/>
    </row>
    <row r="16" spans="1:21" ht="21" customHeight="1">
      <c r="A16" s="23"/>
      <c r="B16" s="307" t="s">
        <v>42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25"/>
    </row>
    <row r="17" spans="1:21" ht="21" customHeight="1">
      <c r="A17" s="23"/>
      <c r="B17" s="307" t="s">
        <v>42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25"/>
    </row>
    <row r="18" spans="1:21" ht="21" customHeight="1">
      <c r="A18" s="23"/>
      <c r="B18" s="307" t="s">
        <v>42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25"/>
    </row>
    <row r="19" spans="1:21" ht="21" customHeight="1">
      <c r="A19" s="23"/>
      <c r="B19" s="307" t="s">
        <v>42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25"/>
    </row>
    <row r="20" spans="1:21" ht="21" customHeight="1">
      <c r="A20" s="23"/>
      <c r="B20" s="307" t="s">
        <v>42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25"/>
    </row>
    <row r="21" spans="1:21" ht="21" customHeight="1">
      <c r="A21" s="23"/>
      <c r="B21" s="307" t="s">
        <v>42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25"/>
    </row>
    <row r="22" spans="1:21" ht="21" customHeight="1">
      <c r="A22" s="23"/>
      <c r="B22" s="309" t="s">
        <v>42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25"/>
    </row>
    <row r="23" spans="1:21" ht="9" customHeight="1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9"/>
    </row>
    <row r="24" spans="1:21" ht="27" customHeight="1">
      <c r="A24" s="29"/>
      <c r="B24" s="297" t="s">
        <v>36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6"/>
      <c r="O24" s="26"/>
      <c r="P24" s="26"/>
      <c r="Q24" s="26"/>
      <c r="R24" s="26"/>
      <c r="S24" s="26"/>
      <c r="T24" s="26"/>
      <c r="U24" s="20"/>
    </row>
    <row r="25" spans="1:21" ht="28.5" customHeight="1">
      <c r="A25" s="30"/>
      <c r="B25" s="286" t="s">
        <v>18</v>
      </c>
      <c r="C25" s="286"/>
      <c r="D25" s="283"/>
      <c r="E25" s="284"/>
      <c r="F25" s="284"/>
      <c r="G25" s="285"/>
      <c r="H25" s="283"/>
      <c r="I25" s="284"/>
      <c r="J25" s="285"/>
      <c r="K25" s="283"/>
      <c r="L25" s="284"/>
      <c r="M25" s="284"/>
      <c r="N25" s="284"/>
      <c r="O25" s="285"/>
      <c r="P25" s="283"/>
      <c r="Q25" s="284"/>
      <c r="R25" s="284"/>
      <c r="S25" s="284"/>
      <c r="T25" s="285"/>
      <c r="U25" s="27"/>
    </row>
    <row r="26" spans="1:21" ht="23.25" customHeight="1">
      <c r="A26" s="30"/>
      <c r="B26" s="286" t="s">
        <v>20</v>
      </c>
      <c r="C26" s="286"/>
      <c r="D26" s="290"/>
      <c r="E26" s="291"/>
      <c r="F26" s="291"/>
      <c r="G26" s="60" t="s">
        <v>115</v>
      </c>
      <c r="H26" s="290"/>
      <c r="I26" s="291"/>
      <c r="J26" s="60" t="s">
        <v>115</v>
      </c>
      <c r="K26" s="290"/>
      <c r="L26" s="291"/>
      <c r="M26" s="291"/>
      <c r="N26" s="295" t="s">
        <v>115</v>
      </c>
      <c r="O26" s="296"/>
      <c r="P26" s="290"/>
      <c r="Q26" s="291"/>
      <c r="R26" s="291"/>
      <c r="S26" s="295" t="s">
        <v>115</v>
      </c>
      <c r="T26" s="296"/>
      <c r="U26" s="27"/>
    </row>
    <row r="27" spans="1:21" ht="31.5" customHeight="1">
      <c r="A27" s="30"/>
      <c r="B27" s="286" t="s">
        <v>37</v>
      </c>
      <c r="C27" s="286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27"/>
    </row>
    <row r="28" spans="1:21" ht="8.25" customHeight="1">
      <c r="A28" s="30"/>
      <c r="B28" s="32"/>
      <c r="C28" s="3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7"/>
    </row>
    <row r="29" spans="1:21" ht="36" customHeight="1">
      <c r="A29" s="30"/>
      <c r="B29" s="305" t="s">
        <v>116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1"/>
    </row>
    <row r="30" spans="1:21" ht="15" customHeight="1">
      <c r="A30" s="30"/>
      <c r="B30" s="304" t="s">
        <v>51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1"/>
    </row>
    <row r="31" spans="1:21" ht="18" customHeight="1">
      <c r="A31" s="30"/>
      <c r="B31" s="28" t="s">
        <v>125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302" t="str">
        <f>'飲料水検査票'!M27</f>
        <v>藤沢市学校薬剤師部会</v>
      </c>
      <c r="O31" s="302"/>
      <c r="P31" s="302"/>
      <c r="Q31" s="302"/>
      <c r="R31" s="302"/>
      <c r="S31" s="302"/>
      <c r="T31" s="13"/>
      <c r="U31" s="31"/>
    </row>
  </sheetData>
  <mergeCells count="48">
    <mergeCell ref="B12:T12"/>
    <mergeCell ref="B8:T8"/>
    <mergeCell ref="B9:T9"/>
    <mergeCell ref="B10:T10"/>
    <mergeCell ref="B11:T11"/>
    <mergeCell ref="P3:S3"/>
    <mergeCell ref="H4:K4"/>
    <mergeCell ref="C5:T5"/>
    <mergeCell ref="B22:T22"/>
    <mergeCell ref="B6:T6"/>
    <mergeCell ref="B7:T7"/>
    <mergeCell ref="B13:T13"/>
    <mergeCell ref="B14:T14"/>
    <mergeCell ref="B15:T15"/>
    <mergeCell ref="B16:T16"/>
    <mergeCell ref="H1:L1"/>
    <mergeCell ref="D2:I2"/>
    <mergeCell ref="J2:K2"/>
    <mergeCell ref="L2:M2"/>
    <mergeCell ref="B21:T21"/>
    <mergeCell ref="B18:T18"/>
    <mergeCell ref="N31:S31"/>
    <mergeCell ref="H27:J27"/>
    <mergeCell ref="K27:O27"/>
    <mergeCell ref="P26:R26"/>
    <mergeCell ref="S26:T26"/>
    <mergeCell ref="B30:T30"/>
    <mergeCell ref="B29:T29"/>
    <mergeCell ref="P25:T25"/>
    <mergeCell ref="P27:T27"/>
    <mergeCell ref="B27:C27"/>
    <mergeCell ref="D27:G27"/>
    <mergeCell ref="A23:U23"/>
    <mergeCell ref="B26:C26"/>
    <mergeCell ref="H25:J25"/>
    <mergeCell ref="K25:O25"/>
    <mergeCell ref="B25:C25"/>
    <mergeCell ref="D25:G25"/>
    <mergeCell ref="K3:N3"/>
    <mergeCell ref="N2:O2"/>
    <mergeCell ref="D26:F26"/>
    <mergeCell ref="H26:I26"/>
    <mergeCell ref="K26:M26"/>
    <mergeCell ref="N26:O26"/>
    <mergeCell ref="B19:T19"/>
    <mergeCell ref="B20:T20"/>
    <mergeCell ref="B24:M24"/>
    <mergeCell ref="B17:T17"/>
  </mergeCells>
  <printOptions/>
  <pageMargins left="0.47" right="0.37" top="0.56" bottom="0.27" header="0.32" footer="0.33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2" sqref="A12:A14"/>
    </sheetView>
  </sheetViews>
  <sheetFormatPr defaultColWidth="9.00390625" defaultRowHeight="13.5"/>
  <cols>
    <col min="1" max="1" width="11.75390625" style="0" customWidth="1"/>
    <col min="3" max="3" width="9.25390625" style="0" bestFit="1" customWidth="1"/>
    <col min="4" max="4" width="7.875" style="0" customWidth="1"/>
    <col min="5" max="5" width="7.375" style="0" customWidth="1"/>
    <col min="6" max="6" width="7.25390625" style="0" customWidth="1"/>
    <col min="7" max="7" width="7.75390625" style="0" customWidth="1"/>
    <col min="8" max="23" width="6.50390625" style="0" customWidth="1"/>
    <col min="24" max="24" width="31.875" style="0" customWidth="1"/>
  </cols>
  <sheetData>
    <row r="1" spans="1:13" s="92" customFormat="1" ht="21" customHeight="1">
      <c r="A1" s="317" t="s">
        <v>101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24" ht="13.5">
      <c r="A2" s="319" t="s">
        <v>0</v>
      </c>
      <c r="B2" s="319" t="s">
        <v>77</v>
      </c>
      <c r="C2" s="320" t="s">
        <v>78</v>
      </c>
      <c r="D2" s="318" t="s">
        <v>79</v>
      </c>
      <c r="E2" s="324" t="s">
        <v>15</v>
      </c>
      <c r="F2" s="325"/>
      <c r="G2" s="318" t="s">
        <v>80</v>
      </c>
      <c r="H2" s="319" t="s">
        <v>118</v>
      </c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33" t="s">
        <v>25</v>
      </c>
      <c r="U2" s="334"/>
      <c r="V2" s="334"/>
      <c r="W2" s="335"/>
      <c r="X2" s="319" t="s">
        <v>81</v>
      </c>
    </row>
    <row r="3" spans="1:24" ht="13.5">
      <c r="A3" s="319"/>
      <c r="B3" s="319"/>
      <c r="C3" s="321"/>
      <c r="D3" s="318"/>
      <c r="E3" s="322" t="s">
        <v>94</v>
      </c>
      <c r="F3" s="323"/>
      <c r="G3" s="318"/>
      <c r="H3" s="319" t="s">
        <v>82</v>
      </c>
      <c r="I3" s="319"/>
      <c r="J3" s="319"/>
      <c r="K3" s="319"/>
      <c r="L3" s="319" t="s">
        <v>83</v>
      </c>
      <c r="M3" s="319"/>
      <c r="N3" s="319"/>
      <c r="O3" s="319"/>
      <c r="P3" s="342" t="s">
        <v>84</v>
      </c>
      <c r="Q3" s="343"/>
      <c r="R3" s="343"/>
      <c r="S3" s="344"/>
      <c r="T3" s="330" t="s">
        <v>119</v>
      </c>
      <c r="U3" s="331"/>
      <c r="V3" s="331"/>
      <c r="W3" s="332"/>
      <c r="X3" s="319"/>
    </row>
    <row r="4" spans="1:24" ht="24">
      <c r="A4" s="319"/>
      <c r="B4" s="319"/>
      <c r="C4" s="88" t="s">
        <v>85</v>
      </c>
      <c r="D4" s="318"/>
      <c r="E4" s="87" t="s">
        <v>86</v>
      </c>
      <c r="F4" s="87" t="s">
        <v>87</v>
      </c>
      <c r="G4" s="318"/>
      <c r="H4" s="89" t="s">
        <v>88</v>
      </c>
      <c r="I4" s="90" t="s">
        <v>89</v>
      </c>
      <c r="J4" s="90" t="s">
        <v>90</v>
      </c>
      <c r="K4" s="91" t="s">
        <v>91</v>
      </c>
      <c r="L4" s="89" t="s">
        <v>88</v>
      </c>
      <c r="M4" s="90" t="s">
        <v>89</v>
      </c>
      <c r="N4" s="90" t="s">
        <v>90</v>
      </c>
      <c r="O4" s="91" t="s">
        <v>91</v>
      </c>
      <c r="P4" s="89" t="s">
        <v>88</v>
      </c>
      <c r="Q4" s="91" t="s">
        <v>92</v>
      </c>
      <c r="R4" s="89" t="s">
        <v>121</v>
      </c>
      <c r="S4" s="91" t="s">
        <v>122</v>
      </c>
      <c r="T4" s="89" t="s">
        <v>95</v>
      </c>
      <c r="U4" s="90" t="s">
        <v>96</v>
      </c>
      <c r="V4" s="90" t="s">
        <v>97</v>
      </c>
      <c r="W4" s="91" t="s">
        <v>98</v>
      </c>
      <c r="X4" s="319"/>
    </row>
    <row r="5" spans="1:24" s="92" customFormat="1" ht="22.5" customHeight="1">
      <c r="A5" s="94" t="s">
        <v>108</v>
      </c>
      <c r="B5" s="93">
        <v>41288</v>
      </c>
      <c r="C5" s="94" t="s">
        <v>110</v>
      </c>
      <c r="D5" s="95" t="s">
        <v>93</v>
      </c>
      <c r="E5" s="95" t="s">
        <v>99</v>
      </c>
      <c r="F5" s="95" t="s">
        <v>103</v>
      </c>
      <c r="G5" s="95" t="s">
        <v>100</v>
      </c>
      <c r="H5" s="84">
        <v>0.2</v>
      </c>
      <c r="I5" s="85">
        <v>0.2</v>
      </c>
      <c r="J5" s="85">
        <v>0.3</v>
      </c>
      <c r="K5" s="86">
        <v>0.5</v>
      </c>
      <c r="L5" s="84">
        <v>0.3</v>
      </c>
      <c r="M5" s="85">
        <v>0.3</v>
      </c>
      <c r="N5" s="85"/>
      <c r="O5" s="86"/>
      <c r="P5" s="84"/>
      <c r="Q5" s="86"/>
      <c r="R5" s="84"/>
      <c r="S5" s="86"/>
      <c r="T5" s="84">
        <v>0.1</v>
      </c>
      <c r="U5" s="85">
        <v>0.1</v>
      </c>
      <c r="V5" s="85">
        <v>0.1</v>
      </c>
      <c r="W5" s="86">
        <v>0.3</v>
      </c>
      <c r="X5" s="95"/>
    </row>
    <row r="6" spans="1:24" ht="24" customHeight="1">
      <c r="A6" s="95" t="s">
        <v>107</v>
      </c>
      <c r="B6" s="93">
        <v>41293</v>
      </c>
      <c r="C6" s="96">
        <v>0.4236111111111111</v>
      </c>
      <c r="D6" s="95" t="s">
        <v>109</v>
      </c>
      <c r="E6" s="95" t="s">
        <v>102</v>
      </c>
      <c r="F6" s="95" t="s">
        <v>111</v>
      </c>
      <c r="G6" s="95" t="s">
        <v>104</v>
      </c>
      <c r="H6" s="84">
        <v>0.1</v>
      </c>
      <c r="I6" s="85">
        <v>0.1</v>
      </c>
      <c r="J6" s="85" t="s">
        <v>105</v>
      </c>
      <c r="K6" s="86" t="s">
        <v>105</v>
      </c>
      <c r="L6" s="84">
        <v>0.1</v>
      </c>
      <c r="M6" s="85">
        <v>0.2</v>
      </c>
      <c r="N6" s="85">
        <v>0.3</v>
      </c>
      <c r="O6" s="86"/>
      <c r="P6" s="84"/>
      <c r="Q6" s="86"/>
      <c r="R6" s="84"/>
      <c r="S6" s="86"/>
      <c r="T6" s="84">
        <v>0.1</v>
      </c>
      <c r="U6" s="85">
        <v>0.2</v>
      </c>
      <c r="V6" s="85">
        <v>0.3</v>
      </c>
      <c r="W6" s="86" t="s">
        <v>105</v>
      </c>
      <c r="X6" s="95" t="s">
        <v>106</v>
      </c>
    </row>
    <row r="7" spans="1:6" ht="24.75" customHeight="1">
      <c r="A7" s="326" t="s">
        <v>112</v>
      </c>
      <c r="B7" s="326"/>
      <c r="C7" s="326"/>
      <c r="D7" s="326"/>
      <c r="E7" s="326"/>
      <c r="F7" s="326"/>
    </row>
    <row r="11" spans="1:24" s="92" customFormat="1" ht="21" customHeight="1">
      <c r="A11" s="327" t="s">
        <v>123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ht="13.5">
      <c r="A12" s="312" t="s">
        <v>0</v>
      </c>
      <c r="B12" s="312" t="s">
        <v>77</v>
      </c>
      <c r="C12" s="313" t="s">
        <v>78</v>
      </c>
      <c r="D12" s="311" t="s">
        <v>79</v>
      </c>
      <c r="E12" s="315" t="s">
        <v>15</v>
      </c>
      <c r="F12" s="316"/>
      <c r="G12" s="311" t="s">
        <v>80</v>
      </c>
      <c r="H12" s="312" t="s">
        <v>118</v>
      </c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45" t="s">
        <v>25</v>
      </c>
      <c r="U12" s="346"/>
      <c r="V12" s="346"/>
      <c r="W12" s="347"/>
      <c r="X12" s="312" t="s">
        <v>81</v>
      </c>
    </row>
    <row r="13" spans="1:24" ht="13.5">
      <c r="A13" s="312"/>
      <c r="B13" s="312"/>
      <c r="C13" s="314"/>
      <c r="D13" s="311"/>
      <c r="E13" s="328" t="s">
        <v>94</v>
      </c>
      <c r="F13" s="329"/>
      <c r="G13" s="311"/>
      <c r="H13" s="312" t="s">
        <v>82</v>
      </c>
      <c r="I13" s="312"/>
      <c r="J13" s="312"/>
      <c r="K13" s="312"/>
      <c r="L13" s="312" t="s">
        <v>83</v>
      </c>
      <c r="M13" s="312"/>
      <c r="N13" s="312"/>
      <c r="O13" s="312"/>
      <c r="P13" s="339" t="s">
        <v>84</v>
      </c>
      <c r="Q13" s="340"/>
      <c r="R13" s="340"/>
      <c r="S13" s="341"/>
      <c r="T13" s="336" t="s">
        <v>119</v>
      </c>
      <c r="U13" s="337"/>
      <c r="V13" s="337"/>
      <c r="W13" s="338"/>
      <c r="X13" s="312"/>
    </row>
    <row r="14" spans="1:24" ht="24">
      <c r="A14" s="312"/>
      <c r="B14" s="312"/>
      <c r="C14" s="99" t="s">
        <v>85</v>
      </c>
      <c r="D14" s="311"/>
      <c r="E14" s="98" t="s">
        <v>86</v>
      </c>
      <c r="F14" s="98" t="s">
        <v>87</v>
      </c>
      <c r="G14" s="311"/>
      <c r="H14" s="100" t="s">
        <v>88</v>
      </c>
      <c r="I14" s="101" t="s">
        <v>89</v>
      </c>
      <c r="J14" s="101" t="s">
        <v>90</v>
      </c>
      <c r="K14" s="102" t="s">
        <v>91</v>
      </c>
      <c r="L14" s="100" t="s">
        <v>88</v>
      </c>
      <c r="M14" s="101" t="s">
        <v>89</v>
      </c>
      <c r="N14" s="101" t="s">
        <v>90</v>
      </c>
      <c r="O14" s="102" t="s">
        <v>91</v>
      </c>
      <c r="P14" s="100" t="s">
        <v>88</v>
      </c>
      <c r="Q14" s="102" t="s">
        <v>92</v>
      </c>
      <c r="R14" s="100" t="s">
        <v>121</v>
      </c>
      <c r="S14" s="102" t="s">
        <v>122</v>
      </c>
      <c r="T14" s="100" t="s">
        <v>95</v>
      </c>
      <c r="U14" s="101" t="s">
        <v>96</v>
      </c>
      <c r="V14" s="101" t="s">
        <v>97</v>
      </c>
      <c r="W14" s="102" t="s">
        <v>98</v>
      </c>
      <c r="X14" s="312"/>
    </row>
    <row r="15" spans="1:24" s="92" customFormat="1" ht="31.5" customHeight="1">
      <c r="A15" s="109"/>
      <c r="B15" s="103"/>
      <c r="C15" s="104"/>
      <c r="D15" s="105"/>
      <c r="E15" s="105"/>
      <c r="F15" s="105"/>
      <c r="G15" s="105"/>
      <c r="H15" s="106"/>
      <c r="I15" s="107"/>
      <c r="J15" s="107"/>
      <c r="K15" s="108"/>
      <c r="L15" s="106"/>
      <c r="M15" s="107"/>
      <c r="N15" s="107"/>
      <c r="O15" s="108"/>
      <c r="P15" s="106"/>
      <c r="Q15" s="108"/>
      <c r="R15" s="106"/>
      <c r="S15" s="108"/>
      <c r="T15" s="106"/>
      <c r="U15" s="107"/>
      <c r="V15" s="107"/>
      <c r="W15" s="108"/>
      <c r="X15" s="117"/>
    </row>
    <row r="17" spans="1:2" ht="13.5">
      <c r="A17" s="310" t="s">
        <v>114</v>
      </c>
      <c r="B17" s="310"/>
    </row>
    <row r="18" spans="1:2" ht="13.5">
      <c r="A18" s="310" t="s">
        <v>113</v>
      </c>
      <c r="B18" s="310"/>
    </row>
  </sheetData>
  <mergeCells count="33">
    <mergeCell ref="H2:S2"/>
    <mergeCell ref="X12:X14"/>
    <mergeCell ref="X2:X4"/>
    <mergeCell ref="T3:W3"/>
    <mergeCell ref="T2:W2"/>
    <mergeCell ref="T13:W13"/>
    <mergeCell ref="P13:S13"/>
    <mergeCell ref="P3:S3"/>
    <mergeCell ref="T12:W12"/>
    <mergeCell ref="A7:F7"/>
    <mergeCell ref="A11:M11"/>
    <mergeCell ref="A12:A14"/>
    <mergeCell ref="E13:F13"/>
    <mergeCell ref="H13:K13"/>
    <mergeCell ref="L13:O13"/>
    <mergeCell ref="A1:M1"/>
    <mergeCell ref="D2:D4"/>
    <mergeCell ref="A2:A4"/>
    <mergeCell ref="B2:B4"/>
    <mergeCell ref="C2:C3"/>
    <mergeCell ref="E3:F3"/>
    <mergeCell ref="H3:K3"/>
    <mergeCell ref="L3:O3"/>
    <mergeCell ref="E2:F2"/>
    <mergeCell ref="G2:G4"/>
    <mergeCell ref="A18:B18"/>
    <mergeCell ref="A17:B17"/>
    <mergeCell ref="G12:G14"/>
    <mergeCell ref="H12:S12"/>
    <mergeCell ref="B12:B14"/>
    <mergeCell ref="C12:C13"/>
    <mergeCell ref="D12:D14"/>
    <mergeCell ref="E12:F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2011-04-18T00:15:29Z</cp:lastPrinted>
  <dcterms:created xsi:type="dcterms:W3CDTF">2001-07-11T04:27:49Z</dcterms:created>
  <dcterms:modified xsi:type="dcterms:W3CDTF">2024-01-18T08:42:27Z</dcterms:modified>
  <cp:category/>
  <cp:version/>
  <cp:contentType/>
  <cp:contentStatus/>
</cp:coreProperties>
</file>